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KADA0812FA\Desktop\"/>
    </mc:Choice>
  </mc:AlternateContent>
  <xr:revisionPtr revIDLastSave="0" documentId="13_ncr:1_{02558F5F-9E95-44D8-80B6-7483C83EE1D1}" xr6:coauthVersionLast="47" xr6:coauthVersionMax="47" xr10:uidLastSave="{00000000-0000-0000-0000-000000000000}"/>
  <bookViews>
    <workbookView xWindow="-28770" yWindow="-4575" windowWidth="28110" windowHeight="15555" xr2:uid="{00000000-000D-0000-FFFF-FFFF00000000}"/>
  </bookViews>
  <sheets>
    <sheet name="【賃上げ】セルフチェックシート（0608修正版）" sheetId="8" r:id="rId1"/>
    <sheet name="参考 様式第8別紙5" sheetId="9" r:id="rId2"/>
    <sheet name="【サンプル】賃金台帳" sheetId="1" r:id="rId3"/>
    <sheet name="※参考参照データ" sheetId="7" r:id="rId4"/>
  </sheets>
  <definedNames>
    <definedName name="_xlnm.Print_Area" localSheetId="2">【サンプル】賃金台帳!$A$1:$BP$72</definedName>
    <definedName name="_xlnm.Print_Area" localSheetId="0">'【賃上げ】セルフチェックシート（0608修正版）'!$A$2:$L$71</definedName>
    <definedName name="愛__知" localSheetId="3">※参考参照データ!$B$25</definedName>
    <definedName name="愛__知">#REF!</definedName>
    <definedName name="愛__媛" localSheetId="3">※参考参照データ!$B$40</definedName>
    <definedName name="愛__媛">#REF!</definedName>
    <definedName name="茨__城" localSheetId="3">※参考参照データ!$B$10</definedName>
    <definedName name="茨__城">#REF!</definedName>
    <definedName name="岡__山" localSheetId="3">※参考参照データ!$B$35</definedName>
    <definedName name="岡__山">#REF!</definedName>
    <definedName name="沖__縄" localSheetId="3">※参考参照データ!$B$49</definedName>
    <definedName name="沖__縄">#REF!</definedName>
    <definedName name="岩__手" localSheetId="3">※参考参照データ!$B$5</definedName>
    <definedName name="岩__手">#REF!</definedName>
    <definedName name="岐__阜" localSheetId="3">※参考参照データ!$B$23</definedName>
    <definedName name="岐__阜">#REF!</definedName>
    <definedName name="宮__崎" localSheetId="3">※参考参照データ!$B$47</definedName>
    <definedName name="宮__崎">#REF!</definedName>
    <definedName name="宮__城" localSheetId="3">※参考参照データ!$B$6</definedName>
    <definedName name="宮__城">#REF!</definedName>
    <definedName name="京__都" localSheetId="3">※参考参照データ!$B$28</definedName>
    <definedName name="京__都">#REF!</definedName>
    <definedName name="熊__本" localSheetId="3">※参考参照データ!$B$45</definedName>
    <definedName name="熊__本">#REF!</definedName>
    <definedName name="群__馬" localSheetId="3">※参考参照データ!$B$12</definedName>
    <definedName name="群__馬">#REF!</definedName>
    <definedName name="広__島" localSheetId="3">※参考参照データ!$B$36</definedName>
    <definedName name="広__島">#REF!</definedName>
    <definedName name="香__川" localSheetId="3">※参考参照データ!$B$39</definedName>
    <definedName name="香__川">#REF!</definedName>
    <definedName name="高__知" localSheetId="3">※参考参照データ!$B$41</definedName>
    <definedName name="高__知">#REF!</definedName>
    <definedName name="佐__賀" localSheetId="3">※参考参照データ!$B$43</definedName>
    <definedName name="佐__賀">#REF!</definedName>
    <definedName name="埼__玉" localSheetId="3">※参考参照データ!$B$13</definedName>
    <definedName name="埼__玉">#REF!</definedName>
    <definedName name="三__重" localSheetId="3">※参考参照データ!$B$26</definedName>
    <definedName name="三__重">#REF!</definedName>
    <definedName name="山__形" localSheetId="3">※参考参照データ!$B$8</definedName>
    <definedName name="山__形">#REF!</definedName>
    <definedName name="山__口" localSheetId="3">※参考参照データ!$B$37</definedName>
    <definedName name="山__口">#REF!</definedName>
    <definedName name="山__梨" localSheetId="3">※参考参照データ!$B$21</definedName>
    <definedName name="山__梨">#REF!</definedName>
    <definedName name="滋__賀" localSheetId="3">※参考参照データ!$B$27</definedName>
    <definedName name="滋__賀">#REF!</definedName>
    <definedName name="鹿児島" localSheetId="3">※参考参照データ!$B$48</definedName>
    <definedName name="鹿児島">#REF!</definedName>
    <definedName name="秋__田" localSheetId="3">※参考参照データ!$B$7</definedName>
    <definedName name="秋__田">#REF!</definedName>
    <definedName name="新__潟" localSheetId="3">※参考参照データ!$B$17</definedName>
    <definedName name="新__潟">#REF!</definedName>
    <definedName name="神奈川" localSheetId="3">※参考参照データ!$B$16</definedName>
    <definedName name="神奈川">#REF!</definedName>
    <definedName name="青__森" localSheetId="3">※参考参照データ!$B$4</definedName>
    <definedName name="青__森">#REF!</definedName>
    <definedName name="静__岡" localSheetId="3">※参考参照データ!$B$24</definedName>
    <definedName name="静__岡">#REF!</definedName>
    <definedName name="石__川" localSheetId="3">※参考参照データ!$B$19</definedName>
    <definedName name="石__川">#REF!</definedName>
    <definedName name="千__葉" localSheetId="3">※参考参照データ!$B$14</definedName>
    <definedName name="千__葉">#REF!</definedName>
    <definedName name="大__阪" localSheetId="3">※参考参照データ!$B$29</definedName>
    <definedName name="大__阪">#REF!</definedName>
    <definedName name="大__分" localSheetId="3">※参考参照データ!$B$46</definedName>
    <definedName name="大__分">#REF!</definedName>
    <definedName name="長__崎" localSheetId="3">※参考参照データ!$B$44</definedName>
    <definedName name="長__崎">#REF!</definedName>
    <definedName name="長__野" localSheetId="3">※参考参照データ!$B$22</definedName>
    <definedName name="長__野">#REF!</definedName>
    <definedName name="鳥__取" localSheetId="3">※参考参照データ!$B$33</definedName>
    <definedName name="鳥__取">#REF!</definedName>
    <definedName name="都道府県名" localSheetId="3">※参考参照データ!$A$3:$A$49</definedName>
    <definedName name="都道府県名">#REF!</definedName>
    <definedName name="都道府県名1">#REF!</definedName>
    <definedName name="島__根" localSheetId="3">※参考参照データ!$B$34</definedName>
    <definedName name="島__根">#REF!</definedName>
    <definedName name="東__京" localSheetId="3">※参考参照データ!$B$15</definedName>
    <definedName name="東__京">#REF!</definedName>
    <definedName name="徳__島" localSheetId="3">※参考参照データ!$B$38</definedName>
    <definedName name="徳__島">#REF!</definedName>
    <definedName name="栃__木" localSheetId="3">※参考参照データ!$B$11</definedName>
    <definedName name="栃__木">#REF!</definedName>
    <definedName name="奈__良" localSheetId="3">※参考参照データ!$B$31</definedName>
    <definedName name="奈__良">#REF!</definedName>
    <definedName name="富__山" localSheetId="3">※参考参照データ!$B$18</definedName>
    <definedName name="富__山">#REF!</definedName>
    <definedName name="福__井" localSheetId="3">※参考参照データ!$B$20</definedName>
    <definedName name="福__井">#REF!</definedName>
    <definedName name="福__岡" localSheetId="3">※参考参照データ!$B$42</definedName>
    <definedName name="福__岡">#REF!</definedName>
    <definedName name="福__島" localSheetId="3">※参考参照データ!$B$9</definedName>
    <definedName name="福__島">#REF!</definedName>
    <definedName name="兵__庫" localSheetId="3">※参考参照データ!$B$30</definedName>
    <definedName name="兵__庫">#REF!</definedName>
    <definedName name="北海道" localSheetId="3">※参考参照データ!$B$3</definedName>
    <definedName name="北海道">#REF!</definedName>
    <definedName name="和歌山" localSheetId="3">※参考参照データ!$B$32</definedName>
    <definedName name="和歌山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8" l="1"/>
  <c r="H70" i="8"/>
  <c r="B93" i="8"/>
  <c r="I81" i="8" l="1"/>
  <c r="H81" i="8"/>
  <c r="I80" i="8"/>
  <c r="H80" i="8"/>
  <c r="E80" i="8"/>
  <c r="C80" i="8"/>
  <c r="E79" i="8"/>
  <c r="C79" i="8"/>
  <c r="K62" i="8"/>
  <c r="I57" i="8"/>
  <c r="K36" i="8"/>
  <c r="F40" i="8" s="1"/>
  <c r="I31" i="8"/>
  <c r="I10" i="8" l="1"/>
  <c r="H83" i="8"/>
  <c r="I40" i="8"/>
  <c r="H82" i="8" s="1"/>
  <c r="I83" i="8"/>
  <c r="F66" i="8"/>
  <c r="B92" i="8" l="1"/>
  <c r="C87" i="8"/>
  <c r="J14" i="8"/>
  <c r="J13" i="8"/>
  <c r="I13" i="8" s="1"/>
  <c r="F16" i="8" s="1"/>
  <c r="H84" i="8"/>
  <c r="I66" i="8"/>
  <c r="I82" i="8" s="1"/>
  <c r="I84" i="8" s="1"/>
  <c r="I14" i="8" l="1"/>
  <c r="J15" i="8"/>
  <c r="I15" i="8" s="1"/>
  <c r="BH32" i="1"/>
  <c r="BH30" i="1"/>
  <c r="BH28" i="1"/>
  <c r="BH24" i="1"/>
  <c r="BH44" i="1"/>
  <c r="BH42" i="1"/>
  <c r="BH54" i="1"/>
  <c r="P16" i="1"/>
  <c r="P26" i="1" s="1"/>
  <c r="P40" i="1" s="1"/>
  <c r="P46" i="1" s="1"/>
  <c r="BH22" i="1"/>
  <c r="BH20" i="1"/>
  <c r="BH18" i="1"/>
  <c r="BH14" i="1"/>
  <c r="AZ16" i="1"/>
  <c r="AZ26" i="1" s="1"/>
  <c r="BD16" i="1"/>
  <c r="BD26" i="1" s="1"/>
  <c r="AV16" i="1"/>
  <c r="AV26" i="1" s="1"/>
  <c r="AR16" i="1"/>
  <c r="AR26" i="1" s="1"/>
  <c r="AN16" i="1"/>
  <c r="AN26" i="1" s="1"/>
  <c r="AJ16" i="1"/>
  <c r="AJ26" i="1" s="1"/>
  <c r="AF16" i="1"/>
  <c r="AF26" i="1" s="1"/>
  <c r="AB16" i="1"/>
  <c r="AB26" i="1" s="1"/>
  <c r="X16" i="1"/>
  <c r="X26" i="1" s="1"/>
  <c r="X40" i="1" s="1"/>
  <c r="X46" i="1" s="1"/>
  <c r="T16" i="1"/>
  <c r="T26" i="1" s="1"/>
  <c r="T40" i="1" s="1"/>
  <c r="T46" i="1" s="1"/>
  <c r="L16" i="1"/>
  <c r="L26" i="1" s="1"/>
  <c r="L40" i="1" s="1"/>
  <c r="L46" i="1" s="1"/>
  <c r="F17" i="8" l="1"/>
  <c r="BH26" i="1"/>
  <c r="BH16" i="1"/>
  <c r="L60" i="1"/>
  <c r="L64" i="1" s="1"/>
  <c r="P60" i="1"/>
  <c r="P64" i="1" s="1"/>
  <c r="T60" i="1"/>
  <c r="T64" i="1" s="1"/>
  <c r="X60" i="1"/>
  <c r="X64" i="1" s="1"/>
  <c r="AB60" i="1"/>
  <c r="AF60" i="1"/>
  <c r="AB40" i="1"/>
  <c r="AB46" i="1" s="1"/>
  <c r="AF40" i="1"/>
  <c r="AF46" i="1" s="1"/>
  <c r="AJ40" i="1"/>
  <c r="AN40" i="1"/>
  <c r="AN46" i="1" s="1"/>
  <c r="AR40" i="1"/>
  <c r="AR46" i="1" s="1"/>
  <c r="AR56" i="1" s="1"/>
  <c r="AR60" i="1" s="1"/>
  <c r="AV40" i="1"/>
  <c r="AV46" i="1" s="1"/>
  <c r="AV56" i="1" s="1"/>
  <c r="AV60" i="1" s="1"/>
  <c r="AZ40" i="1"/>
  <c r="AZ46" i="1" s="1"/>
  <c r="AZ56" i="1" s="1"/>
  <c r="AZ60" i="1" s="1"/>
  <c r="BD40" i="1"/>
  <c r="BD46" i="1" s="1"/>
  <c r="BD56" i="1" s="1"/>
  <c r="BD60" i="1" s="1"/>
  <c r="BH50" i="1"/>
  <c r="BH52" i="1"/>
  <c r="BH58" i="1"/>
  <c r="BH62" i="1"/>
  <c r="BH48" i="1"/>
  <c r="BH34" i="1"/>
  <c r="BH36" i="1"/>
  <c r="BH38" i="1"/>
  <c r="AF64" i="1" l="1"/>
  <c r="AB64" i="1"/>
  <c r="AN56" i="1"/>
  <c r="AN60" i="1" s="1"/>
  <c r="AN64" i="1" s="1"/>
  <c r="BD64" i="1"/>
  <c r="AZ64" i="1"/>
  <c r="AV64" i="1"/>
  <c r="AR64" i="1"/>
  <c r="AJ46" i="1"/>
  <c r="AJ56" i="1" s="1"/>
  <c r="BH40" i="1"/>
  <c r="BH56" i="1" l="1"/>
  <c r="AJ60" i="1"/>
  <c r="BH60" i="1" s="1"/>
  <c r="BH46" i="1"/>
  <c r="AJ64" i="1" l="1"/>
  <c r="BH64" i="1" s="1"/>
</calcChain>
</file>

<file path=xl/sharedStrings.xml><?xml version="1.0" encoding="utf-8"?>
<sst xmlns="http://schemas.openxmlformats.org/spreadsheetml/2006/main" count="271" uniqueCount="184">
  <si>
    <t>【賃金引上げ枠での申請・採択者向け】 セルフチェックシート（従業員毎）</t>
    <rPh sb="1" eb="3">
      <t>チンギン</t>
    </rPh>
    <rPh sb="3" eb="5">
      <t>ヒキア</t>
    </rPh>
    <rPh sb="6" eb="7">
      <t>ワク</t>
    </rPh>
    <rPh sb="9" eb="11">
      <t>シンセイ</t>
    </rPh>
    <rPh sb="12" eb="14">
      <t>サイタク</t>
    </rPh>
    <rPh sb="14" eb="15">
      <t>シャ</t>
    </rPh>
    <rPh sb="15" eb="16">
      <t>ム</t>
    </rPh>
    <rPh sb="30" eb="33">
      <t>ジュウギョウイン</t>
    </rPh>
    <rPh sb="33" eb="34">
      <t>ゴト</t>
    </rPh>
    <phoneticPr fontId="1"/>
  </si>
  <si>
    <t>基本情報</t>
    <rPh sb="0" eb="2">
      <t>キホン</t>
    </rPh>
    <rPh sb="2" eb="4">
      <t>ジョウホウ</t>
    </rPh>
    <phoneticPr fontId="1"/>
  </si>
  <si>
    <t>都道府県名</t>
    <rPh sb="0" eb="5">
      <t>トドウフケンメイ</t>
    </rPh>
    <phoneticPr fontId="1"/>
  </si>
  <si>
    <t>山　 形</t>
  </si>
  <si>
    <t>←都道府県を選択してください。</t>
    <rPh sb="1" eb="5">
      <t>トドウフケン</t>
    </rPh>
    <rPh sb="6" eb="8">
      <t>センタク</t>
    </rPh>
    <phoneticPr fontId="1"/>
  </si>
  <si>
    <t>※最新の地域別最低賃金については、申請者ご自身でも厚生労働省等のHP等からご確認ください</t>
    <phoneticPr fontId="1"/>
  </si>
  <si>
    <t>会社名</t>
    <rPh sb="0" eb="3">
      <t>カイシャメイ</t>
    </rPh>
    <phoneticPr fontId="1"/>
  </si>
  <si>
    <t>●●</t>
    <phoneticPr fontId="1"/>
  </si>
  <si>
    <t>申請日</t>
    <rPh sb="0" eb="3">
      <t>シンセイビ</t>
    </rPh>
    <phoneticPr fontId="1"/>
  </si>
  <si>
    <t>←西暦・半角で入力してください。
　　（例：2022/10/1）</t>
    <rPh sb="1" eb="3">
      <t>セイレキ</t>
    </rPh>
    <rPh sb="4" eb="6">
      <t>ハンカク</t>
    </rPh>
    <rPh sb="7" eb="9">
      <t>ニュウリョク</t>
    </rPh>
    <rPh sb="20" eb="21">
      <t>レイ</t>
    </rPh>
    <phoneticPr fontId="1"/>
  </si>
  <si>
    <t>雇入年月日</t>
    <rPh sb="0" eb="1">
      <t>ヤトイ</t>
    </rPh>
    <rPh sb="1" eb="2">
      <t>ニュウ</t>
    </rPh>
    <rPh sb="2" eb="5">
      <t>ネンガッピ</t>
    </rPh>
    <phoneticPr fontId="1"/>
  </si>
  <si>
    <t>申請日時点の
「地域別最低賃金」（A）</t>
    <rPh sb="0" eb="2">
      <t>シンセイ</t>
    </rPh>
    <rPh sb="2" eb="3">
      <t>ビ</t>
    </rPh>
    <rPh sb="3" eb="5">
      <t>ジテン</t>
    </rPh>
    <rPh sb="8" eb="11">
      <t>チイキベツサイテイチンギン</t>
    </rPh>
    <phoneticPr fontId="1"/>
  </si>
  <si>
    <t>←申請日を入力すると自動で反映されます。</t>
    <rPh sb="1" eb="4">
      <t>シンセイビ</t>
    </rPh>
    <rPh sb="5" eb="7">
      <t>ニュウリョク</t>
    </rPh>
    <rPh sb="10" eb="12">
      <t>ジドウ</t>
    </rPh>
    <rPh sb="13" eb="15">
      <t>ハンエイ</t>
    </rPh>
    <phoneticPr fontId="1"/>
  </si>
  <si>
    <t>所属</t>
    <rPh sb="0" eb="2">
      <t>ショゾク</t>
    </rPh>
    <phoneticPr fontId="1"/>
  </si>
  <si>
    <t>営業部</t>
    <rPh sb="0" eb="2">
      <t>エイギョウ</t>
    </rPh>
    <rPh sb="2" eb="3">
      <t>ブ</t>
    </rPh>
    <phoneticPr fontId="1"/>
  </si>
  <si>
    <t>直近１ヶ月の賃金台帳をもとにした
申請時の「事業場内最低賃金」（B）</t>
    <rPh sb="0" eb="2">
      <t>チョッキン</t>
    </rPh>
    <rPh sb="4" eb="5">
      <t>ゲツ</t>
    </rPh>
    <rPh sb="6" eb="8">
      <t>チンギン</t>
    </rPh>
    <rPh sb="8" eb="10">
      <t>ダイチョウ</t>
    </rPh>
    <rPh sb="17" eb="20">
      <t>シンセイジ</t>
    </rPh>
    <rPh sb="22" eb="26">
      <t>ジギョウジョウナイ</t>
    </rPh>
    <rPh sb="26" eb="28">
      <t>サイテイ</t>
    </rPh>
    <rPh sb="28" eb="30">
      <t>チンギン</t>
    </rPh>
    <phoneticPr fontId="1"/>
  </si>
  <si>
    <r>
      <t>←全従業員分を計算し、</t>
    </r>
    <r>
      <rPr>
        <b/>
        <sz val="10"/>
        <color rgb="FFFF0000"/>
        <rFont val="Meiryo UI"/>
        <family val="3"/>
        <charset val="128"/>
      </rPr>
      <t>申請時に</t>
    </r>
    <r>
      <rPr>
        <sz val="10"/>
        <color theme="1"/>
        <rFont val="Meiryo UI"/>
        <family val="2"/>
        <charset val="128"/>
      </rPr>
      <t>一番低い時間単価を入力します。</t>
    </r>
    <rPh sb="11" eb="14">
      <t>シンセイジ</t>
    </rPh>
    <rPh sb="19" eb="23">
      <t>ジカンタンカ</t>
    </rPh>
    <phoneticPr fontId="1"/>
  </si>
  <si>
    <t>職名</t>
    <rPh sb="0" eb="2">
      <t>ショクメイ</t>
    </rPh>
    <phoneticPr fontId="1"/>
  </si>
  <si>
    <t>社員</t>
    <rPh sb="0" eb="2">
      <t>シャイン</t>
    </rPh>
    <phoneticPr fontId="1"/>
  </si>
  <si>
    <t>直近１ヶ月の賃金台帳をもとにした
実績報告時の「事業場内最低賃金」（C）</t>
    <rPh sb="0" eb="2">
      <t>チョッキン</t>
    </rPh>
    <rPh sb="4" eb="5">
      <t>ゲツ</t>
    </rPh>
    <rPh sb="6" eb="8">
      <t>チンギン</t>
    </rPh>
    <rPh sb="8" eb="10">
      <t>ダイチョウ</t>
    </rPh>
    <rPh sb="17" eb="19">
      <t>ジッセキ</t>
    </rPh>
    <rPh sb="19" eb="21">
      <t>ホウコク</t>
    </rPh>
    <rPh sb="21" eb="22">
      <t>ジ</t>
    </rPh>
    <rPh sb="24" eb="28">
      <t>ジギョウジョウナイ</t>
    </rPh>
    <rPh sb="28" eb="30">
      <t>サイテイ</t>
    </rPh>
    <rPh sb="30" eb="32">
      <t>チンギン</t>
    </rPh>
    <phoneticPr fontId="1"/>
  </si>
  <si>
    <r>
      <t>←全従業員分を計算し、</t>
    </r>
    <r>
      <rPr>
        <b/>
        <sz val="10"/>
        <color rgb="FFFF0000"/>
        <rFont val="Meiryo UI"/>
        <family val="3"/>
        <charset val="128"/>
      </rPr>
      <t>実績報告時に</t>
    </r>
    <r>
      <rPr>
        <sz val="10"/>
        <color theme="1"/>
        <rFont val="Meiryo UI"/>
        <family val="2"/>
        <charset val="128"/>
      </rPr>
      <t>一番低い時間単価を入力します。</t>
    </r>
    <rPh sb="11" eb="13">
      <t>ジッセキ</t>
    </rPh>
    <rPh sb="13" eb="15">
      <t>ホウコク</t>
    </rPh>
    <rPh sb="15" eb="16">
      <t>ジ</t>
    </rPh>
    <rPh sb="21" eb="25">
      <t>ジカンタンカ</t>
    </rPh>
    <phoneticPr fontId="1"/>
  </si>
  <si>
    <t>氏名</t>
    <rPh sb="0" eb="2">
      <t>シメイ</t>
    </rPh>
    <phoneticPr fontId="1"/>
  </si>
  <si>
    <t>持続化　太郎</t>
    <rPh sb="0" eb="3">
      <t>ジゾクカ</t>
    </rPh>
    <rPh sb="4" eb="6">
      <t>タロウ</t>
    </rPh>
    <phoneticPr fontId="1"/>
  </si>
  <si>
    <t>①   （C）ー（A）が30円以上か</t>
    <rPh sb="14" eb="15">
      <t>エン</t>
    </rPh>
    <rPh sb="15" eb="17">
      <t>イジョウ</t>
    </rPh>
    <phoneticPr fontId="1"/>
  </si>
  <si>
    <t>②   （B）ー（A）が30円以上であったか</t>
    <rPh sb="14" eb="15">
      <t>エン</t>
    </rPh>
    <rPh sb="15" eb="17">
      <t>イジョウ</t>
    </rPh>
    <phoneticPr fontId="1"/>
  </si>
  <si>
    <t>③   （②がはいの場合）
      （C）ー（B）が30円以上か</t>
    <rPh sb="10" eb="12">
      <t>バアイ</t>
    </rPh>
    <rPh sb="30" eb="31">
      <t>エン</t>
    </rPh>
    <rPh sb="31" eb="33">
      <t>イジョウ</t>
    </rPh>
    <phoneticPr fontId="1"/>
  </si>
  <si>
    <t>表面【申請時】</t>
  </si>
  <si>
    <t>【申請時点】において直近１か月で支給している賃金を算出するためのシートです。</t>
    <phoneticPr fontId="1"/>
  </si>
  <si>
    <t>事業場内最低賃金(B)の算出</t>
    <rPh sb="12" eb="14">
      <t>サンシュツ</t>
    </rPh>
    <phoneticPr fontId="1"/>
  </si>
  <si>
    <r>
      <t>従業員一人一人の時間単価を算出し、</t>
    </r>
    <r>
      <rPr>
        <u/>
        <sz val="14"/>
        <color theme="1"/>
        <rFont val="Meiryo UI"/>
        <family val="3"/>
        <charset val="128"/>
      </rPr>
      <t>そのうち一番低い時間単価</t>
    </r>
    <r>
      <rPr>
        <sz val="14"/>
        <color theme="1"/>
        <rFont val="Meiryo UI"/>
        <family val="3"/>
        <charset val="128"/>
      </rPr>
      <t>が事業場内最低賃金となります。
以下の給与形態から該当する箇所をご記入いただくことで、時間単価を算出することができます。</t>
    </r>
    <rPh sb="0" eb="3">
      <t>ジュウギョウイン</t>
    </rPh>
    <rPh sb="3" eb="7">
      <t>ヒトリヒトリ</t>
    </rPh>
    <rPh sb="13" eb="15">
      <t>サンシュツ</t>
    </rPh>
    <rPh sb="21" eb="23">
      <t>イチバン</t>
    </rPh>
    <rPh sb="23" eb="24">
      <t>ヒク</t>
    </rPh>
    <rPh sb="25" eb="27">
      <t>ジカン</t>
    </rPh>
    <rPh sb="27" eb="29">
      <t>タンカ</t>
    </rPh>
    <rPh sb="30" eb="38">
      <t>ジギョウジョウナイサイテイチンギン</t>
    </rPh>
    <rPh sb="45" eb="47">
      <t>イカ</t>
    </rPh>
    <rPh sb="48" eb="50">
      <t>キュウヨ</t>
    </rPh>
    <rPh sb="50" eb="52">
      <t>ケイタイ</t>
    </rPh>
    <rPh sb="54" eb="56">
      <t>ガイトウ</t>
    </rPh>
    <rPh sb="58" eb="60">
      <t>カショ</t>
    </rPh>
    <rPh sb="62" eb="64">
      <t>キニュウ</t>
    </rPh>
    <rPh sb="72" eb="74">
      <t>ジカン</t>
    </rPh>
    <phoneticPr fontId="1"/>
  </si>
  <si>
    <t>※該当箇所にご記入ください。</t>
    <rPh sb="7" eb="9">
      <t>キニュウ</t>
    </rPh>
    <phoneticPr fontId="1"/>
  </si>
  <si>
    <t>◆時給制の方はこちら</t>
    <rPh sb="1" eb="3">
      <t>ジキュウ</t>
    </rPh>
    <rPh sb="3" eb="4">
      <t>セイ</t>
    </rPh>
    <phoneticPr fontId="1"/>
  </si>
  <si>
    <t>1時間当たりの支給額
（時間単価）</t>
    <rPh sb="1" eb="3">
      <t>ジカン</t>
    </rPh>
    <rPh sb="3" eb="4">
      <t>ア</t>
    </rPh>
    <rPh sb="7" eb="10">
      <t>シキュウガク</t>
    </rPh>
    <rPh sb="12" eb="14">
      <t>ジカン</t>
    </rPh>
    <rPh sb="14" eb="16">
      <t>タンカタンカ</t>
    </rPh>
    <phoneticPr fontId="1"/>
  </si>
  <si>
    <t>◆日給制の方はこちら</t>
    <rPh sb="1" eb="4">
      <t>ニッキュウセイ</t>
    </rPh>
    <phoneticPr fontId="1"/>
  </si>
  <si>
    <t>基本給</t>
    <rPh sb="0" eb="3">
      <t>キホンキュウ</t>
    </rPh>
    <phoneticPr fontId="1"/>
  </si>
  <si>
    <t>各種手当</t>
    <rPh sb="0" eb="4">
      <t>カクシュテアテ</t>
    </rPh>
    <phoneticPr fontId="1"/>
  </si>
  <si>
    <t>1日の
所定労働時間</t>
    <rPh sb="1" eb="2">
      <t>ニチ</t>
    </rPh>
    <rPh sb="4" eb="6">
      <t>ショテイ</t>
    </rPh>
    <rPh sb="6" eb="10">
      <t>ロウドウジカン</t>
    </rPh>
    <phoneticPr fontId="1"/>
  </si>
  <si>
    <t>時間単価（B）</t>
    <rPh sb="0" eb="2">
      <t>ジカン</t>
    </rPh>
    <rPh sb="2" eb="4">
      <t>タンカ</t>
    </rPh>
    <phoneticPr fontId="1"/>
  </si>
  <si>
    <t>＝</t>
    <phoneticPr fontId="1"/>
  </si>
  <si>
    <t>※端数は四捨五入</t>
    <rPh sb="1" eb="3">
      <t>ハスウ</t>
    </rPh>
    <rPh sb="4" eb="8">
      <t>シシャゴニュウ</t>
    </rPh>
    <phoneticPr fontId="1"/>
  </si>
  <si>
    <t>◆月給制・歩合制の方は記載してください。</t>
    <rPh sb="11" eb="13">
      <t>キサイ</t>
    </rPh>
    <phoneticPr fontId="1"/>
  </si>
  <si>
    <t>月平均所定労働時間の算出</t>
    <rPh sb="0" eb="1">
      <t>ツキ</t>
    </rPh>
    <rPh sb="1" eb="3">
      <t>ヘイキン</t>
    </rPh>
    <rPh sb="3" eb="5">
      <t>ショテイ</t>
    </rPh>
    <rPh sb="5" eb="7">
      <t>ロウドウ</t>
    </rPh>
    <rPh sb="7" eb="9">
      <t>ジカン</t>
    </rPh>
    <rPh sb="10" eb="12">
      <t>サンシュツ</t>
    </rPh>
    <phoneticPr fontId="1"/>
  </si>
  <si>
    <t>1年の暦日数</t>
    <rPh sb="1" eb="2">
      <t>ネン</t>
    </rPh>
    <rPh sb="3" eb="4">
      <t>コヨミ</t>
    </rPh>
    <rPh sb="4" eb="6">
      <t>ニッスウ</t>
    </rPh>
    <phoneticPr fontId="1"/>
  </si>
  <si>
    <t>年間休日日数</t>
    <rPh sb="0" eb="2">
      <t>ネンカン</t>
    </rPh>
    <rPh sb="2" eb="4">
      <t>キュウジツ</t>
    </rPh>
    <rPh sb="4" eb="6">
      <t>ニッスウ</t>
    </rPh>
    <phoneticPr fontId="1"/>
  </si>
  <si>
    <t>1日あたり
所定労働時間</t>
    <rPh sb="1" eb="2">
      <t>ニチ</t>
    </rPh>
    <rPh sb="6" eb="8">
      <t>ショテイ</t>
    </rPh>
    <rPh sb="8" eb="12">
      <t>ロウドウジカン</t>
    </rPh>
    <phoneticPr fontId="1"/>
  </si>
  <si>
    <t>年間月数</t>
    <rPh sb="0" eb="2">
      <t>ネンカン</t>
    </rPh>
    <rPh sb="2" eb="4">
      <t>ゲッスウ</t>
    </rPh>
    <phoneticPr fontId="1"/>
  </si>
  <si>
    <t>1ヶ月平均
所定労働時間</t>
    <rPh sb="2" eb="3">
      <t>ゲツ</t>
    </rPh>
    <rPh sb="3" eb="5">
      <t>ヘイキン</t>
    </rPh>
    <rPh sb="6" eb="8">
      <t>ショテイ</t>
    </rPh>
    <rPh sb="8" eb="12">
      <t>ロウドウジカン</t>
    </rPh>
    <phoneticPr fontId="1"/>
  </si>
  <si>
    <t>◆月給制の方はこちら</t>
    <rPh sb="1" eb="4">
      <t>ゲッキュウセイ</t>
    </rPh>
    <phoneticPr fontId="1"/>
  </si>
  <si>
    <t>※端数は切捨て</t>
    <rPh sb="1" eb="3">
      <t>ハスウ</t>
    </rPh>
    <rPh sb="4" eb="6">
      <t>キリス</t>
    </rPh>
    <phoneticPr fontId="1"/>
  </si>
  <si>
    <t>◆歩合給（インセンティブ給）の方はこちら（歩合給部分の時間換算額の算定方法）</t>
    <rPh sb="1" eb="3">
      <t>ブアイ</t>
    </rPh>
    <rPh sb="3" eb="4">
      <t>キュウ</t>
    </rPh>
    <rPh sb="12" eb="13">
      <t>キュウ</t>
    </rPh>
    <rPh sb="15" eb="16">
      <t>カタ</t>
    </rPh>
    <rPh sb="21" eb="23">
      <t>ブアイ</t>
    </rPh>
    <rPh sb="23" eb="24">
      <t>キュウ</t>
    </rPh>
    <rPh sb="24" eb="26">
      <t>ブブン</t>
    </rPh>
    <rPh sb="27" eb="29">
      <t>ジカン</t>
    </rPh>
    <rPh sb="29" eb="31">
      <t>カンサン</t>
    </rPh>
    <rPh sb="31" eb="32">
      <t>ガク</t>
    </rPh>
    <rPh sb="33" eb="35">
      <t>サンテイ</t>
    </rPh>
    <rPh sb="35" eb="37">
      <t>ホウホウ</t>
    </rPh>
    <phoneticPr fontId="1"/>
  </si>
  <si>
    <t>1年間の歩合給</t>
    <rPh sb="1" eb="3">
      <t>ネンカン</t>
    </rPh>
    <rPh sb="4" eb="7">
      <t>ブアイキュウ</t>
    </rPh>
    <phoneticPr fontId="1"/>
  </si>
  <si>
    <t>裏面【実績報告書提出時点】</t>
    <rPh sb="0" eb="1">
      <t>ウラ</t>
    </rPh>
    <rPh sb="1" eb="2">
      <t>メン</t>
    </rPh>
    <rPh sb="3" eb="5">
      <t>ジッセキ</t>
    </rPh>
    <rPh sb="5" eb="8">
      <t>ホウコクショ</t>
    </rPh>
    <rPh sb="8" eb="10">
      <t>テイシュツ</t>
    </rPh>
    <rPh sb="10" eb="12">
      <t>ジテン</t>
    </rPh>
    <phoneticPr fontId="1"/>
  </si>
  <si>
    <t>【実績報告書提出時点】において直近１か月で支給している賃金を算出するためのシートです。</t>
    <rPh sb="1" eb="3">
      <t>ジッセキ</t>
    </rPh>
    <rPh sb="3" eb="6">
      <t>ホウコクショ</t>
    </rPh>
    <rPh sb="6" eb="8">
      <t>テイシュツ</t>
    </rPh>
    <phoneticPr fontId="1"/>
  </si>
  <si>
    <t>1時間当たりの支給額
（時間単価）</t>
    <rPh sb="1" eb="3">
      <t>ジカン</t>
    </rPh>
    <rPh sb="3" eb="4">
      <t>ア</t>
    </rPh>
    <rPh sb="7" eb="10">
      <t>シキュウガク</t>
    </rPh>
    <rPh sb="12" eb="14">
      <t>ジカン</t>
    </rPh>
    <rPh sb="14" eb="16">
      <t>タンカ</t>
    </rPh>
    <phoneticPr fontId="1"/>
  </si>
  <si>
    <t>月平均所定労働時間の算出</t>
    <rPh sb="1" eb="2">
      <t>ツキ</t>
    </rPh>
    <rPh sb="2" eb="4">
      <t>ヘイキン</t>
    </rPh>
    <rPh sb="4" eb="6">
      <t>ショテイ</t>
    </rPh>
    <rPh sb="6" eb="8">
      <t>ロウドウ</t>
    </rPh>
    <rPh sb="8" eb="10">
      <t>ジカンサンシュツ</t>
    </rPh>
    <phoneticPr fontId="1"/>
  </si>
  <si>
    <t>参考</t>
    <rPh sb="0" eb="2">
      <t>サンコウ</t>
    </rPh>
    <phoneticPr fontId="1"/>
  </si>
  <si>
    <t>より前</t>
  </si>
  <si>
    <t>以降</t>
  </si>
  <si>
    <t>申請時</t>
    <rPh sb="0" eb="3">
      <t>シンセイジ</t>
    </rPh>
    <phoneticPr fontId="1"/>
  </si>
  <si>
    <t>実績時</t>
    <rPh sb="0" eb="3">
      <t>ジッセキジ</t>
    </rPh>
    <phoneticPr fontId="1"/>
  </si>
  <si>
    <t>時給</t>
    <rPh sb="0" eb="2">
      <t>ジキュウ</t>
    </rPh>
    <phoneticPr fontId="1"/>
  </si>
  <si>
    <t>日給</t>
    <rPh sb="0" eb="2">
      <t>ニッキュウ</t>
    </rPh>
    <phoneticPr fontId="1"/>
  </si>
  <si>
    <t>月給</t>
    <rPh sb="0" eb="2">
      <t>ゲッキュウ</t>
    </rPh>
    <phoneticPr fontId="1"/>
  </si>
  <si>
    <t>歩合</t>
    <rPh sb="0" eb="2">
      <t>ブアイ</t>
    </rPh>
    <phoneticPr fontId="1"/>
  </si>
  <si>
    <t>最安</t>
    <rPh sb="0" eb="2">
      <t>サイヤス</t>
    </rPh>
    <phoneticPr fontId="1"/>
  </si>
  <si>
    <t>コメント表示</t>
    <rPh sb="4" eb="6">
      <t>ヒョウジ</t>
    </rPh>
    <phoneticPr fontId="1"/>
  </si>
  <si>
    <t>申請時の地域別最低賃金＋30円になっていないため、要件を満たしていません。</t>
    <rPh sb="0" eb="3">
      <t>シンセイジ</t>
    </rPh>
    <rPh sb="4" eb="6">
      <t>チイキ</t>
    </rPh>
    <rPh sb="6" eb="7">
      <t>ベツ</t>
    </rPh>
    <rPh sb="7" eb="9">
      <t>サイテイ</t>
    </rPh>
    <rPh sb="9" eb="11">
      <t>チンギン</t>
    </rPh>
    <rPh sb="14" eb="15">
      <t>エン</t>
    </rPh>
    <rPh sb="25" eb="27">
      <t>ヨウケン</t>
    </rPh>
    <rPh sb="28" eb="29">
      <t>ミ</t>
    </rPh>
    <phoneticPr fontId="1"/>
  </si>
  <si>
    <t>②が「はい」の場合、実績時の事業場内最低賃金（C）が [申請時の(B) +30円以上]でなければ補助金を受け取れません。</t>
    <rPh sb="7" eb="9">
      <t>バアイ</t>
    </rPh>
    <rPh sb="10" eb="12">
      <t>ジッセキ</t>
    </rPh>
    <rPh sb="12" eb="13">
      <t>ジ</t>
    </rPh>
    <rPh sb="14" eb="16">
      <t>ジギョウ</t>
    </rPh>
    <rPh sb="16" eb="17">
      <t>バ</t>
    </rPh>
    <rPh sb="17" eb="18">
      <t>ナイ</t>
    </rPh>
    <rPh sb="18" eb="20">
      <t>サイテイ</t>
    </rPh>
    <rPh sb="20" eb="22">
      <t>チンギン</t>
    </rPh>
    <rPh sb="28" eb="31">
      <t>シンセイジ</t>
    </rPh>
    <rPh sb="39" eb="42">
      <t>エンイジョウ</t>
    </rPh>
    <rPh sb="48" eb="51">
      <t>ホジョキン</t>
    </rPh>
    <rPh sb="52" eb="53">
      <t>ウ</t>
    </rPh>
    <rPh sb="54" eb="55">
      <t>ト</t>
    </rPh>
    <phoneticPr fontId="1"/>
  </si>
  <si>
    <t>【サンプル】賃    金    台    帳</t>
    <phoneticPr fontId="1"/>
  </si>
  <si>
    <t>雇　入　年　月　日</t>
    <rPh sb="0" eb="1">
      <t>ヤトイ</t>
    </rPh>
    <rPh sb="2" eb="3">
      <t>イ</t>
    </rPh>
    <rPh sb="4" eb="5">
      <t>トシ</t>
    </rPh>
    <rPh sb="6" eb="7">
      <t>ツキ</t>
    </rPh>
    <rPh sb="8" eb="9">
      <t>ヒ</t>
    </rPh>
    <phoneticPr fontId="1"/>
  </si>
  <si>
    <t>所　属</t>
    <rPh sb="0" eb="1">
      <t>ショ</t>
    </rPh>
    <rPh sb="2" eb="3">
      <t>ゾク</t>
    </rPh>
    <phoneticPr fontId="1"/>
  </si>
  <si>
    <t>職　名</t>
    <rPh sb="0" eb="1">
      <t>ショク</t>
    </rPh>
    <rPh sb="2" eb="3">
      <t>ナ</t>
    </rPh>
    <phoneticPr fontId="1"/>
  </si>
  <si>
    <t>氏　名</t>
    <rPh sb="0" eb="1">
      <t>シ</t>
    </rPh>
    <rPh sb="2" eb="3">
      <t>ナ</t>
    </rPh>
    <phoneticPr fontId="1"/>
  </si>
  <si>
    <t>性別</t>
    <rPh sb="0" eb="1">
      <t>セイ</t>
    </rPh>
    <rPh sb="1" eb="2">
      <t>ベツ</t>
    </rPh>
    <phoneticPr fontId="1"/>
  </si>
  <si>
    <t>２０２２ 年   ４ 月   １ 日  雇入</t>
    <rPh sb="5" eb="6">
      <t>ネン</t>
    </rPh>
    <rPh sb="11" eb="12">
      <t>ガツ</t>
    </rPh>
    <rPh sb="17" eb="18">
      <t>ニチ</t>
    </rPh>
    <rPh sb="20" eb="22">
      <t>ヤトイイ</t>
    </rPh>
    <phoneticPr fontId="1"/>
  </si>
  <si>
    <t>営業部</t>
    <rPh sb="0" eb="3">
      <t>エイギョウブ</t>
    </rPh>
    <phoneticPr fontId="1"/>
  </si>
  <si>
    <t>営業</t>
    <rPh sb="0" eb="2">
      <t>エイギョウ</t>
    </rPh>
    <phoneticPr fontId="1"/>
  </si>
  <si>
    <t>持続化 太郎</t>
    <rPh sb="0" eb="3">
      <t>ジゾクカ</t>
    </rPh>
    <rPh sb="4" eb="6">
      <t>タロウ</t>
    </rPh>
    <phoneticPr fontId="1"/>
  </si>
  <si>
    <t>男</t>
    <rPh sb="0" eb="1">
      <t>オトコ</t>
    </rPh>
    <phoneticPr fontId="1"/>
  </si>
  <si>
    <t>賃金計算期間</t>
    <rPh sb="0" eb="2">
      <t>チンギン</t>
    </rPh>
    <rPh sb="2" eb="4">
      <t>ケイサン</t>
    </rPh>
    <rPh sb="4" eb="6">
      <t>キカン</t>
    </rPh>
    <phoneticPr fontId="1"/>
  </si>
  <si>
    <t>合計</t>
    <rPh sb="0" eb="2">
      <t>ゴウケイ</t>
    </rPh>
    <phoneticPr fontId="1"/>
  </si>
  <si>
    <t>労働日数</t>
    <rPh sb="0" eb="2">
      <t>ロウドウ</t>
    </rPh>
    <rPh sb="2" eb="4">
      <t>ニッスウ</t>
    </rPh>
    <phoneticPr fontId="1"/>
  </si>
  <si>
    <t>労働時間</t>
    <rPh sb="0" eb="2">
      <t>ロウドウ</t>
    </rPh>
    <rPh sb="2" eb="4">
      <t>ジカン</t>
    </rPh>
    <phoneticPr fontId="1"/>
  </si>
  <si>
    <t>休日労働時間数</t>
    <rPh sb="0" eb="2">
      <t>キュウジツ</t>
    </rPh>
    <rPh sb="2" eb="4">
      <t>ロウドウ</t>
    </rPh>
    <rPh sb="4" eb="7">
      <t>ジカンスウ</t>
    </rPh>
    <phoneticPr fontId="1"/>
  </si>
  <si>
    <t>-</t>
    <phoneticPr fontId="1"/>
  </si>
  <si>
    <t>早出残業時間数</t>
    <rPh sb="0" eb="2">
      <t>ハヤデ</t>
    </rPh>
    <rPh sb="2" eb="4">
      <t>ザンギョウ</t>
    </rPh>
    <rPh sb="4" eb="6">
      <t>ジカン</t>
    </rPh>
    <rPh sb="6" eb="7">
      <t>スウ</t>
    </rPh>
    <phoneticPr fontId="1"/>
  </si>
  <si>
    <t>深夜残業時間数</t>
    <rPh sb="0" eb="2">
      <t>シンヤ</t>
    </rPh>
    <rPh sb="2" eb="4">
      <t>ザンギョウ</t>
    </rPh>
    <rPh sb="4" eb="6">
      <t>ジカン</t>
    </rPh>
    <rPh sb="6" eb="7">
      <t>スウ</t>
    </rPh>
    <phoneticPr fontId="1"/>
  </si>
  <si>
    <t>⇒</t>
    <phoneticPr fontId="1"/>
  </si>
  <si>
    <t>賃金に算入される</t>
    <rPh sb="0" eb="2">
      <t>チンギン</t>
    </rPh>
    <rPh sb="3" eb="5">
      <t>サンニュウ</t>
    </rPh>
    <phoneticPr fontId="1"/>
  </si>
  <si>
    <t>所定時間外割増賃金</t>
    <rPh sb="0" eb="2">
      <t>ショテイ</t>
    </rPh>
    <rPh sb="2" eb="4">
      <t>ジカン</t>
    </rPh>
    <rPh sb="4" eb="5">
      <t>ガイ</t>
    </rPh>
    <rPh sb="5" eb="7">
      <t>ワリマシ</t>
    </rPh>
    <rPh sb="7" eb="9">
      <t>チンギン</t>
    </rPh>
    <phoneticPr fontId="1"/>
  </si>
  <si>
    <t>手当</t>
    <rPh sb="0" eb="2">
      <t>テアテ</t>
    </rPh>
    <phoneticPr fontId="1"/>
  </si>
  <si>
    <t>職務手当</t>
    <rPh sb="0" eb="4">
      <t>ショクムテアテ</t>
    </rPh>
    <phoneticPr fontId="1"/>
  </si>
  <si>
    <t>通勤手当</t>
    <rPh sb="0" eb="4">
      <t>ツウキンテアテ</t>
    </rPh>
    <phoneticPr fontId="1"/>
  </si>
  <si>
    <t>家族手当</t>
    <rPh sb="0" eb="2">
      <t>カゾク</t>
    </rPh>
    <rPh sb="2" eb="4">
      <t>テアテ</t>
    </rPh>
    <phoneticPr fontId="1"/>
  </si>
  <si>
    <t>小計</t>
    <rPh sb="0" eb="2">
      <t>ショウケイ</t>
    </rPh>
    <phoneticPr fontId="1"/>
  </si>
  <si>
    <t>臨時の給与</t>
    <rPh sb="0" eb="2">
      <t>リンジ</t>
    </rPh>
    <rPh sb="3" eb="5">
      <t>キュウヨ</t>
    </rPh>
    <phoneticPr fontId="1"/>
  </si>
  <si>
    <t>賞与</t>
    <rPh sb="0" eb="2">
      <t>ショウヨ</t>
    </rPh>
    <phoneticPr fontId="1"/>
  </si>
  <si>
    <t>控除額</t>
    <rPh sb="0" eb="2">
      <t>コウジョ</t>
    </rPh>
    <rPh sb="2" eb="3">
      <t>ガク</t>
    </rPh>
    <phoneticPr fontId="1"/>
  </si>
  <si>
    <t>健康保険料</t>
    <phoneticPr fontId="1"/>
  </si>
  <si>
    <t>厚生年金保険料</t>
    <phoneticPr fontId="1"/>
  </si>
  <si>
    <t>雇用保険料</t>
    <phoneticPr fontId="1"/>
  </si>
  <si>
    <t>市町村民税</t>
    <phoneticPr fontId="1"/>
  </si>
  <si>
    <t>所得税</t>
    <phoneticPr fontId="1"/>
  </si>
  <si>
    <t>差引合計額</t>
    <rPh sb="0" eb="2">
      <t>サシヒキ</t>
    </rPh>
    <rPh sb="2" eb="4">
      <t>ゴウケイ</t>
    </rPh>
    <rPh sb="4" eb="5">
      <t>ガク</t>
    </rPh>
    <phoneticPr fontId="1"/>
  </si>
  <si>
    <t>実物支給額</t>
    <rPh sb="0" eb="2">
      <t>ジツブツ</t>
    </rPh>
    <rPh sb="2" eb="5">
      <t>シキュウガク</t>
    </rPh>
    <phoneticPr fontId="1"/>
  </si>
  <si>
    <t>差引支給額</t>
    <rPh sb="0" eb="2">
      <t>サシヒキ</t>
    </rPh>
    <rPh sb="2" eb="5">
      <t>シキュウガク</t>
    </rPh>
    <phoneticPr fontId="1"/>
  </si>
  <si>
    <t>領収者印</t>
    <rPh sb="0" eb="2">
      <t>リョウシュウ</t>
    </rPh>
    <rPh sb="2" eb="3">
      <t>シャ</t>
    </rPh>
    <rPh sb="3" eb="4">
      <t>イン</t>
    </rPh>
    <phoneticPr fontId="1"/>
  </si>
  <si>
    <t>月     日</t>
    <rPh sb="0" eb="1">
      <t>ガツ</t>
    </rPh>
    <rPh sb="6" eb="7">
      <t>ニチ</t>
    </rPh>
    <phoneticPr fontId="1"/>
  </si>
  <si>
    <t>印</t>
    <rPh sb="0" eb="1">
      <t>イン</t>
    </rPh>
    <phoneticPr fontId="1"/>
  </si>
  <si>
    <t>令和3年度改定</t>
    <rPh sb="0" eb="2">
      <t>レイワ</t>
    </rPh>
    <rPh sb="3" eb="5">
      <t>ネンド</t>
    </rPh>
    <rPh sb="5" eb="7">
      <t>カイテイ</t>
    </rPh>
    <phoneticPr fontId="1"/>
  </si>
  <si>
    <t>令和４年度改定</t>
    <rPh sb="0" eb="2">
      <t>レイワ</t>
    </rPh>
    <rPh sb="3" eb="5">
      <t>ネンド</t>
    </rPh>
    <rPh sb="5" eb="7">
      <t>カイテイ</t>
    </rPh>
    <phoneticPr fontId="1"/>
  </si>
  <si>
    <t> 都道府県名</t>
    <phoneticPr fontId="1"/>
  </si>
  <si>
    <t>最低賃金時間額【円】</t>
    <phoneticPr fontId="1"/>
  </si>
  <si>
    <t>改定日</t>
    <rPh sb="0" eb="3">
      <t>カイテイビ</t>
    </rPh>
    <phoneticPr fontId="1"/>
  </si>
  <si>
    <t>北海道</t>
  </si>
  <si>
    <t>青　 森</t>
  </si>
  <si>
    <t>岩　 手</t>
  </si>
  <si>
    <t>宮　 城</t>
  </si>
  <si>
    <t>秋　 田</t>
  </si>
  <si>
    <t>福　 島</t>
  </si>
  <si>
    <t>茨　 城</t>
  </si>
  <si>
    <t>栃　 木</t>
  </si>
  <si>
    <t>群　 馬</t>
  </si>
  <si>
    <t>埼　 玉</t>
  </si>
  <si>
    <t>千　 葉</t>
  </si>
  <si>
    <t>東　 京</t>
  </si>
  <si>
    <t>神奈川</t>
  </si>
  <si>
    <t>新　 潟</t>
  </si>
  <si>
    <t>富　 山</t>
  </si>
  <si>
    <t>石　 川</t>
  </si>
  <si>
    <t>福　 井</t>
  </si>
  <si>
    <t>山　 梨</t>
  </si>
  <si>
    <t>長　 野</t>
  </si>
  <si>
    <t>岐　 阜</t>
  </si>
  <si>
    <t>静　 岡</t>
  </si>
  <si>
    <t>愛 　知</t>
  </si>
  <si>
    <t>三　 重</t>
  </si>
  <si>
    <t>滋 　賀</t>
  </si>
  <si>
    <t>京 　都</t>
  </si>
  <si>
    <t>大　 阪</t>
  </si>
  <si>
    <t>兵　 庫</t>
  </si>
  <si>
    <t>奈　 良</t>
  </si>
  <si>
    <t>和歌山</t>
  </si>
  <si>
    <t>鳥　 取</t>
  </si>
  <si>
    <t>島　 根</t>
  </si>
  <si>
    <t>岡　 山</t>
  </si>
  <si>
    <t>広　 島</t>
  </si>
  <si>
    <t>山　 口</t>
  </si>
  <si>
    <t>徳　 島</t>
  </si>
  <si>
    <t>香　 川</t>
  </si>
  <si>
    <t>愛　 媛</t>
  </si>
  <si>
    <t>高　 知</t>
  </si>
  <si>
    <t>福　 岡</t>
  </si>
  <si>
    <t>佐　 賀</t>
  </si>
  <si>
    <t>長　 崎</t>
  </si>
  <si>
    <t>熊　 本</t>
  </si>
  <si>
    <t>大　 分</t>
  </si>
  <si>
    <t>宮 　崎</t>
  </si>
  <si>
    <t>鹿児島</t>
  </si>
  <si>
    <t>沖　 縄</t>
  </si>
  <si>
    <t>事業場内最低賃金(C)の算出</t>
    <rPh sb="12" eb="14">
      <t>サンシュツ</t>
    </rPh>
    <phoneticPr fontId="1"/>
  </si>
  <si>
    <r>
      <t xml:space="preserve"> 事業場内最低賃金を算出するには、従業員全員分（アルバイト等含む）の時間当たりの単価を従業員ごとに算出する必要があります。
この用紙を従業員の人数分コピーしてご活用ください。
実績報告書を提出する際には、「申請時点」及び「実績報告時点」における事業場内最低賃金の算出が必要です。
賃金引上げ枠の申請要件は、補助事業の終了時点において、</t>
    </r>
    <r>
      <rPr>
        <u/>
        <sz val="14"/>
        <color theme="1"/>
        <rFont val="Meiryo UI"/>
        <family val="3"/>
        <charset val="128"/>
      </rPr>
      <t>事業場内最低賃金が申請時の地域別最低賃金より＋３０円以上であること</t>
    </r>
    <r>
      <rPr>
        <sz val="14"/>
        <color theme="1"/>
        <rFont val="Meiryo UI"/>
        <family val="3"/>
        <charset val="128"/>
      </rPr>
      <t>ですが、【申請時】の差額が30円以上の場合は、</t>
    </r>
    <r>
      <rPr>
        <b/>
        <u/>
        <sz val="14"/>
        <color theme="1"/>
        <rFont val="Meiryo UI"/>
        <family val="3"/>
        <charset val="128"/>
      </rPr>
      <t>実績報告書提出時の事業場内最低賃金が [申請時の(B) +30円以上]でないと、補助金を受け取ることができません。</t>
    </r>
    <r>
      <rPr>
        <sz val="14"/>
        <color theme="1"/>
        <rFont val="Meiryo UI"/>
        <family val="3"/>
        <charset val="128"/>
      </rPr>
      <t>また、地域別最低賃金の改定を跨ぐ申請につきましては、「よくある問い合わせ」を参照お願いします。</t>
    </r>
    <rPh sb="1" eb="3">
      <t>ジギョウ</t>
    </rPh>
    <rPh sb="3" eb="5">
      <t>ジョウナイ</t>
    </rPh>
    <rPh sb="5" eb="7">
      <t>サイテイ</t>
    </rPh>
    <rPh sb="7" eb="9">
      <t>チンギン</t>
    </rPh>
    <rPh sb="10" eb="12">
      <t>サンシュツ</t>
    </rPh>
    <rPh sb="17" eb="20">
      <t>ジュウギョウイン</t>
    </rPh>
    <rPh sb="20" eb="22">
      <t>ゼンイン</t>
    </rPh>
    <rPh sb="22" eb="23">
      <t>ブン</t>
    </rPh>
    <rPh sb="29" eb="30">
      <t>トウ</t>
    </rPh>
    <rPh sb="30" eb="31">
      <t>フク</t>
    </rPh>
    <rPh sb="34" eb="36">
      <t>ジカン</t>
    </rPh>
    <rPh sb="36" eb="37">
      <t>ア</t>
    </rPh>
    <rPh sb="40" eb="42">
      <t>タンカ</t>
    </rPh>
    <rPh sb="43" eb="46">
      <t>ジュウギョウイン</t>
    </rPh>
    <rPh sb="49" eb="51">
      <t>サンシュツ</t>
    </rPh>
    <rPh sb="53" eb="55">
      <t>ヒツヨウ</t>
    </rPh>
    <rPh sb="64" eb="66">
      <t>ヨウシ</t>
    </rPh>
    <rPh sb="67" eb="70">
      <t>ジュウギョウイン</t>
    </rPh>
    <rPh sb="71" eb="74">
      <t>ニンズウブン</t>
    </rPh>
    <rPh sb="80" eb="82">
      <t>カツヨウ</t>
    </rPh>
    <rPh sb="88" eb="90">
      <t>ジッセキ</t>
    </rPh>
    <rPh sb="90" eb="92">
      <t>ホウコク</t>
    </rPh>
    <rPh sb="92" eb="93">
      <t>ショ</t>
    </rPh>
    <rPh sb="94" eb="96">
      <t>テイシュツ</t>
    </rPh>
    <rPh sb="98" eb="99">
      <t>サイ</t>
    </rPh>
    <rPh sb="103" eb="106">
      <t>シンセイジ</t>
    </rPh>
    <rPh sb="106" eb="107">
      <t>テン</t>
    </rPh>
    <rPh sb="108" eb="109">
      <t>オヨ</t>
    </rPh>
    <rPh sb="111" eb="113">
      <t>ジッセキ</t>
    </rPh>
    <rPh sb="113" eb="115">
      <t>ホウコク</t>
    </rPh>
    <rPh sb="115" eb="117">
      <t>ジテン</t>
    </rPh>
    <rPh sb="122" eb="130">
      <t>ジギョウジョウナイサイテイチンギン</t>
    </rPh>
    <rPh sb="131" eb="133">
      <t>サンシュツ</t>
    </rPh>
    <rPh sb="134" eb="136">
      <t>ヒツヨウ</t>
    </rPh>
    <rPh sb="140" eb="144">
      <t>チンギンヒキア</t>
    </rPh>
    <rPh sb="145" eb="146">
      <t>ワク</t>
    </rPh>
    <rPh sb="147" eb="151">
      <t>シンセイヨウケン</t>
    </rPh>
    <rPh sb="283" eb="286">
      <t>チイキベツ</t>
    </rPh>
    <rPh sb="286" eb="290">
      <t>サイテイチンギン</t>
    </rPh>
    <rPh sb="291" eb="293">
      <t>カイテイ</t>
    </rPh>
    <rPh sb="294" eb="295">
      <t>マタ</t>
    </rPh>
    <rPh sb="296" eb="298">
      <t>シンセイ</t>
    </rPh>
    <rPh sb="311" eb="312">
      <t>ト</t>
    </rPh>
    <rPh sb="313" eb="314">
      <t>ア</t>
    </rPh>
    <rPh sb="318" eb="320">
      <t>サンショウ</t>
    </rPh>
    <rPh sb="321" eb="322">
      <t>ネガ</t>
    </rPh>
    <phoneticPr fontId="1"/>
  </si>
  <si>
    <t>←②が「いいえ」の場合は「-」が表示されます。</t>
    <rPh sb="9" eb="11">
      <t>バアイ</t>
    </rPh>
    <rPh sb="16" eb="18">
      <t>ヒョウジ</t>
    </rPh>
    <phoneticPr fontId="1"/>
  </si>
  <si>
    <t>本エクセルで計算した数値は、様式第8別紙5の（A）、（B）、（C）に対応しています。</t>
    <rPh sb="0" eb="1">
      <t>ホン</t>
    </rPh>
    <rPh sb="6" eb="8">
      <t>ケイサン</t>
    </rPh>
    <rPh sb="10" eb="12">
      <t>スウチ</t>
    </rPh>
    <rPh sb="14" eb="17">
      <t>ヨウシキダイ</t>
    </rPh>
    <rPh sb="18" eb="20">
      <t>ベッシ</t>
    </rPh>
    <rPh sb="34" eb="36">
      <t>タイオウ</t>
    </rPh>
    <phoneticPr fontId="1"/>
  </si>
  <si>
    <t>本エクセル「【賃金引上げ枠での申請・採択者向け】 セルフチェックシート（従業員ごと）」</t>
    <rPh sb="0" eb="1">
      <t>ホン</t>
    </rPh>
    <rPh sb="36" eb="39">
      <t>ジュウギョウイン</t>
    </rPh>
    <phoneticPr fontId="1"/>
  </si>
  <si>
    <t>様式第8別紙5賃金引上げ枠に係る実施報告書（15_経費支出管理表_計算式有(別紙3単独)より）</t>
    <rPh sb="0" eb="3">
      <t>ヨウシキダイ</t>
    </rPh>
    <rPh sb="4" eb="6">
      <t>ベッシ</t>
    </rPh>
    <rPh sb="7" eb="11">
      <t>チンギンヒキア</t>
    </rPh>
    <rPh sb="12" eb="13">
      <t>ワク</t>
    </rPh>
    <rPh sb="14" eb="15">
      <t>カカ</t>
    </rPh>
    <rPh sb="16" eb="21">
      <t>ジッシホウコクショ</t>
    </rPh>
    <phoneticPr fontId="1"/>
  </si>
  <si>
    <t>賃金引上げ枠で採択されている場合、様式第8別紙5の提出は必須ですので、セルフチェックシートで</t>
    <rPh sb="0" eb="4">
      <t>チンギンヒキア</t>
    </rPh>
    <rPh sb="5" eb="6">
      <t>ワク</t>
    </rPh>
    <rPh sb="7" eb="9">
      <t>サイタク</t>
    </rPh>
    <rPh sb="14" eb="16">
      <t>バアイ</t>
    </rPh>
    <rPh sb="17" eb="20">
      <t>ヨウシキダイ</t>
    </rPh>
    <rPh sb="21" eb="23">
      <t>ベッシ</t>
    </rPh>
    <rPh sb="25" eb="27">
      <t>テイシュツ</t>
    </rPh>
    <rPh sb="28" eb="30">
      <t>ヒッス</t>
    </rPh>
    <phoneticPr fontId="1"/>
  </si>
  <si>
    <t>計算の上、様式第8別紙5の提出をお願いいたします。</t>
    <rPh sb="5" eb="8">
      <t>ヨウシキダイ</t>
    </rPh>
    <rPh sb="9" eb="11">
      <t>ベッシ</t>
    </rPh>
    <rPh sb="13" eb="15">
      <t>テイシュツ</t>
    </rPh>
    <rPh sb="17" eb="18">
      <t>ネガ</t>
    </rPh>
    <phoneticPr fontId="1"/>
  </si>
  <si>
    <t>4月1日～
4月30日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</si>
  <si>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5月1日～
5月31日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</si>
  <si>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6月1日～
6月30日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</si>
  <si>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7月1日～
7月31日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</si>
  <si>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8月1日～
8月31日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</si>
  <si>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9月1日～
9月30日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</si>
  <si>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10月1日～
10月31日</t>
    <rPh sb="2" eb="3">
      <t>ガツ</t>
    </rPh>
    <rPh sb="3" eb="5">
      <t>ツイタチ</t>
    </rPh>
    <rPh sb="9" eb="10">
      <t>ガツ</t>
    </rPh>
    <rPh sb="12" eb="13">
      <t>ニチ</t>
    </rPh>
    <phoneticPr fontId="1"/>
  </si>
  <si>
    <t>11月1日～
11月30日</t>
    <rPh sb="2" eb="3">
      <t>ガツ</t>
    </rPh>
    <rPh sb="3" eb="5">
      <t>ツイタチ</t>
    </rPh>
    <rPh sb="9" eb="10">
      <t>ガツ</t>
    </rPh>
    <rPh sb="12" eb="13">
      <t>ニチ</t>
    </rPh>
    <phoneticPr fontId="1"/>
  </si>
  <si>
    <t>12月1日～
12月31日</t>
    <rPh sb="2" eb="3">
      <t>ガツ</t>
    </rPh>
    <rPh sb="3" eb="5">
      <t>ツイタチ</t>
    </rPh>
    <rPh sb="9" eb="10">
      <t>ガツ</t>
    </rPh>
    <rPh sb="12" eb="13">
      <t>ニチ</t>
    </rPh>
    <phoneticPr fontId="1"/>
  </si>
  <si>
    <t>1月1日～
1月31日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</si>
  <si>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2月1日～
2月28日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</si>
  <si>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3月1日～
3月31日</t>
    <rPh sb="1" eb="2">
      <t>ガツ</t>
    </rPh>
    <rPh sb="2" eb="4">
      <t>ツイタチ</t>
    </rPh>
    <rPh sb="7" eb="8">
      <t>ガツ</t>
    </rPh>
    <rPh sb="10" eb="11">
      <t>ニチ</t>
    </rPh>
    <phoneticPr fontId="1"/>
  </si>
  <si>
    <t>時間単価（C）</t>
    <rPh sb="0" eb="2">
      <t>ジカン</t>
    </rPh>
    <rPh sb="2" eb="4">
      <t>タンカ</t>
    </rPh>
    <phoneticPr fontId="1"/>
  </si>
  <si>
    <t>1年間の総労働時間</t>
    <rPh sb="1" eb="3">
      <t>ネンカン</t>
    </rPh>
    <rPh sb="4" eb="5">
      <t>ソウ</t>
    </rPh>
    <rPh sb="5" eb="9">
      <t>ロウドウジカン</t>
    </rPh>
    <phoneticPr fontId="1"/>
  </si>
  <si>
    <t>※所定外労働時間を含む</t>
    <rPh sb="1" eb="3">
      <t>ショテイ</t>
    </rPh>
    <rPh sb="3" eb="4">
      <t>ガイ</t>
    </rPh>
    <rPh sb="4" eb="6">
      <t>ロウドウ</t>
    </rPh>
    <rPh sb="6" eb="8">
      <t>ジカン</t>
    </rPh>
    <rPh sb="9" eb="10">
      <t>フク</t>
    </rPh>
    <phoneticPr fontId="1"/>
  </si>
  <si>
    <t>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</si>
</sst>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0&quot;ヶ月&quot;"/>
    <numFmt numFmtId="178" formatCode="#,##0&quot;円&quot;;\-#,##0"/>
    <numFmt numFmtId="179" formatCode="0.0_);[Red]\(0.0\)"/>
    <numFmt numFmtId="180" formatCode="#,##0&quot;円&quot;;\-#,##0&quot;円&quot;"/>
    <numFmt numFmtId="181" formatCode="#,##0.0_);[Red]\(#,##0.0\)"/>
  </numFmts>
  <fonts count="38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6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sz val="18"/>
      <color theme="1"/>
      <name val="游明朝"/>
      <family val="1"/>
      <charset val="128"/>
    </font>
    <font>
      <sz val="10"/>
      <color theme="0" tint="-0.34998626667073579"/>
      <name val="游明朝"/>
      <family val="1"/>
      <charset val="128"/>
    </font>
    <font>
      <sz val="9"/>
      <color theme="1"/>
      <name val="游明朝"/>
      <family val="1"/>
      <charset val="128"/>
    </font>
    <font>
      <sz val="10"/>
      <color theme="1"/>
      <name val="Meiryo UI"/>
      <family val="2"/>
      <charset val="128"/>
    </font>
    <font>
      <sz val="14"/>
      <color theme="1"/>
      <name val="Meiryo UI"/>
      <family val="2"/>
      <charset val="128"/>
    </font>
    <font>
      <sz val="20"/>
      <color theme="1"/>
      <name val="Meiryo UI"/>
      <family val="2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7"/>
      <color rgb="FF000000"/>
      <name val="ＭＳ Ｐゴシック"/>
      <family val="3"/>
      <charset val="128"/>
    </font>
    <font>
      <sz val="12"/>
      <color theme="1"/>
      <name val="Meiryo UI"/>
      <family val="2"/>
      <charset val="128"/>
    </font>
    <font>
      <sz val="12"/>
      <color theme="1"/>
      <name val="Meiryo UI"/>
      <family val="3"/>
      <charset val="128"/>
    </font>
    <font>
      <sz val="12"/>
      <color theme="1"/>
      <name val="ＭＳ Ｐゴシック"/>
      <family val="3"/>
      <charset val="128"/>
      <scheme val="major"/>
    </font>
    <font>
      <sz val="14"/>
      <color rgb="FF00000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ajor"/>
    </font>
    <font>
      <sz val="14"/>
      <color theme="1"/>
      <name val="Meiryo UI"/>
      <family val="3"/>
      <charset val="128"/>
    </font>
    <font>
      <b/>
      <sz val="18"/>
      <color theme="1"/>
      <name val="ＭＳ Ｐゴシック"/>
      <family val="3"/>
      <charset val="128"/>
      <scheme val="major"/>
    </font>
    <font>
      <sz val="16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sz val="14"/>
      <color rgb="FFFF0000"/>
      <name val="Meiryo UI"/>
      <family val="3"/>
      <charset val="128"/>
    </font>
    <font>
      <u/>
      <sz val="14"/>
      <color theme="1"/>
      <name val="Meiryo UI"/>
      <family val="3"/>
      <charset val="128"/>
    </font>
    <font>
      <b/>
      <sz val="18"/>
      <color theme="1"/>
      <name val="HGSｺﾞｼｯｸM"/>
      <family val="3"/>
      <charset val="128"/>
    </font>
    <font>
      <b/>
      <sz val="18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8"/>
      <color rgb="FF00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sz val="14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u/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2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hair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dashed">
        <color auto="1"/>
      </right>
      <top style="medium">
        <color indexed="64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262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0" borderId="38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48" xfId="0" applyBorder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15" fillId="0" borderId="0" xfId="0" applyFont="1">
      <alignment vertical="center"/>
    </xf>
    <xf numFmtId="0" fontId="11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38" fontId="15" fillId="0" borderId="0" xfId="1" applyFont="1" applyFill="1" applyBorder="1" applyAlignment="1">
      <alignment vertical="center"/>
    </xf>
    <xf numFmtId="0" fontId="22" fillId="0" borderId="0" xfId="0" applyFont="1" applyAlignment="1">
      <alignment vertical="top"/>
    </xf>
    <xf numFmtId="0" fontId="19" fillId="0" borderId="38" xfId="0" applyFont="1" applyBorder="1">
      <alignment vertical="center"/>
    </xf>
    <xf numFmtId="31" fontId="19" fillId="0" borderId="0" xfId="0" applyNumberFormat="1" applyFont="1">
      <alignment vertical="center"/>
    </xf>
    <xf numFmtId="0" fontId="19" fillId="0" borderId="39" xfId="0" applyFont="1" applyBorder="1">
      <alignment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177" fontId="19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top"/>
    </xf>
    <xf numFmtId="0" fontId="17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top"/>
    </xf>
    <xf numFmtId="0" fontId="19" fillId="0" borderId="0" xfId="0" applyFont="1" applyAlignment="1">
      <alignment horizontal="right" vertical="center"/>
    </xf>
    <xf numFmtId="0" fontId="23" fillId="0" borderId="0" xfId="0" applyFont="1">
      <alignment vertical="center"/>
    </xf>
    <xf numFmtId="0" fontId="29" fillId="4" borderId="56" xfId="0" applyFont="1" applyFill="1" applyBorder="1" applyAlignment="1">
      <alignment horizontal="center" vertical="center" wrapText="1"/>
    </xf>
    <xf numFmtId="0" fontId="29" fillId="4" borderId="51" xfId="0" applyFont="1" applyFill="1" applyBorder="1" applyAlignment="1">
      <alignment horizontal="center" vertical="center" wrapText="1"/>
    </xf>
    <xf numFmtId="0" fontId="13" fillId="6" borderId="53" xfId="0" applyFont="1" applyFill="1" applyBorder="1" applyAlignment="1">
      <alignment horizontal="center" vertical="center" wrapText="1"/>
    </xf>
    <xf numFmtId="0" fontId="31" fillId="7" borderId="51" xfId="0" applyFont="1" applyFill="1" applyBorder="1">
      <alignment vertical="center"/>
    </xf>
    <xf numFmtId="14" fontId="13" fillId="7" borderId="52" xfId="0" applyNumberFormat="1" applyFont="1" applyFill="1" applyBorder="1" applyAlignment="1">
      <alignment horizontal="center" vertical="top" wrapText="1"/>
    </xf>
    <xf numFmtId="14" fontId="13" fillId="7" borderId="57" xfId="0" applyNumberFormat="1" applyFont="1" applyFill="1" applyBorder="1" applyAlignment="1">
      <alignment horizontal="center" vertical="top" wrapText="1"/>
    </xf>
    <xf numFmtId="3" fontId="13" fillId="6" borderId="53" xfId="0" applyNumberFormat="1" applyFont="1" applyFill="1" applyBorder="1" applyAlignment="1">
      <alignment horizontal="center" vertical="center" wrapText="1"/>
    </xf>
    <xf numFmtId="14" fontId="0" fillId="0" borderId="0" xfId="0" applyNumberFormat="1">
      <alignment vertical="center"/>
    </xf>
    <xf numFmtId="0" fontId="31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28" fillId="0" borderId="0" xfId="0" applyFont="1" applyAlignment="1">
      <alignment horizontal="left" vertical="top"/>
    </xf>
    <xf numFmtId="178" fontId="0" fillId="0" borderId="0" xfId="0" applyNumberFormat="1">
      <alignment vertical="center"/>
    </xf>
    <xf numFmtId="0" fontId="0" fillId="0" borderId="0" xfId="0" quotePrefix="1">
      <alignment vertical="center"/>
    </xf>
    <xf numFmtId="0" fontId="0" fillId="0" borderId="51" xfId="0" applyBorder="1">
      <alignment vertical="center"/>
    </xf>
    <xf numFmtId="0" fontId="0" fillId="0" borderId="51" xfId="0" applyBorder="1" applyAlignment="1">
      <alignment horizontal="center" vertical="center"/>
    </xf>
    <xf numFmtId="3" fontId="0" fillId="0" borderId="51" xfId="0" applyNumberFormat="1" applyBorder="1">
      <alignment vertical="center"/>
    </xf>
    <xf numFmtId="0" fontId="0" fillId="0" borderId="0" xfId="0" applyAlignment="1">
      <alignment horizontal="left"/>
    </xf>
    <xf numFmtId="0" fontId="30" fillId="0" borderId="51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9" fillId="0" borderId="0" xfId="0" applyFont="1" applyAlignment="1" applyProtection="1">
      <alignment horizontal="center" vertical="center"/>
      <protection locked="0"/>
    </xf>
    <xf numFmtId="178" fontId="19" fillId="0" borderId="71" xfId="1" applyNumberFormat="1" applyFont="1" applyFill="1" applyBorder="1" applyAlignment="1">
      <alignment horizontal="center" vertical="center" shrinkToFit="1"/>
    </xf>
    <xf numFmtId="180" fontId="19" fillId="0" borderId="72" xfId="1" applyNumberFormat="1" applyFont="1" applyFill="1" applyBorder="1" applyAlignment="1">
      <alignment horizontal="center" vertical="center" shrinkToFit="1"/>
    </xf>
    <xf numFmtId="178" fontId="19" fillId="0" borderId="73" xfId="1" applyNumberFormat="1" applyFont="1" applyFill="1" applyBorder="1" applyAlignment="1">
      <alignment horizontal="center" vertical="center" shrinkToFit="1"/>
    </xf>
    <xf numFmtId="180" fontId="19" fillId="0" borderId="74" xfId="1" applyNumberFormat="1" applyFont="1" applyFill="1" applyBorder="1" applyAlignment="1">
      <alignment horizontal="center" vertical="center" shrinkToFit="1"/>
    </xf>
    <xf numFmtId="0" fontId="27" fillId="0" borderId="0" xfId="0" applyFont="1" applyAlignment="1">
      <alignment horizontal="right" vertical="center"/>
    </xf>
    <xf numFmtId="0" fontId="14" fillId="0" borderId="48" xfId="0" applyFont="1" applyBorder="1">
      <alignment vertical="center"/>
    </xf>
    <xf numFmtId="0" fontId="19" fillId="0" borderId="48" xfId="0" applyFont="1" applyBorder="1">
      <alignment vertical="center"/>
    </xf>
    <xf numFmtId="0" fontId="27" fillId="0" borderId="48" xfId="0" applyFont="1" applyBorder="1" applyAlignment="1">
      <alignment horizontal="right" vertical="center"/>
    </xf>
    <xf numFmtId="0" fontId="28" fillId="0" borderId="59" xfId="0" applyFont="1" applyBorder="1">
      <alignment vertical="center"/>
    </xf>
    <xf numFmtId="3" fontId="9" fillId="0" borderId="59" xfId="0" applyNumberFormat="1" applyFont="1" applyBorder="1">
      <alignment vertical="center"/>
    </xf>
    <xf numFmtId="3" fontId="9" fillId="0" borderId="42" xfId="0" applyNumberFormat="1" applyFont="1" applyBorder="1" applyAlignment="1">
      <alignment horizontal="center" vertical="center"/>
    </xf>
    <xf numFmtId="3" fontId="9" fillId="0" borderId="43" xfId="0" applyNumberFormat="1" applyFont="1" applyBorder="1" applyAlignment="1">
      <alignment horizontal="center" vertical="center"/>
    </xf>
    <xf numFmtId="0" fontId="28" fillId="0" borderId="44" xfId="0" applyFont="1" applyBorder="1" applyAlignment="1">
      <alignment horizontal="center" vertical="center" wrapText="1"/>
    </xf>
    <xf numFmtId="0" fontId="28" fillId="0" borderId="4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top"/>
    </xf>
    <xf numFmtId="0" fontId="19" fillId="0" borderId="58" xfId="0" applyFont="1" applyBorder="1" applyAlignment="1" applyProtection="1">
      <alignment horizontal="left" vertical="center" wrapText="1"/>
      <protection locked="0"/>
    </xf>
    <xf numFmtId="0" fontId="19" fillId="0" borderId="39" xfId="0" applyFont="1" applyBorder="1" applyAlignment="1" applyProtection="1">
      <alignment horizontal="left" vertical="center" wrapText="1"/>
      <protection locked="0"/>
    </xf>
    <xf numFmtId="0" fontId="19" fillId="0" borderId="56" xfId="0" applyFont="1" applyBorder="1" applyAlignment="1" applyProtection="1">
      <alignment horizontal="left" vertical="center" wrapText="1"/>
      <protection locked="0"/>
    </xf>
    <xf numFmtId="0" fontId="36" fillId="0" borderId="0" xfId="0" applyFont="1" applyAlignment="1">
      <alignment horizontal="left"/>
    </xf>
    <xf numFmtId="0" fontId="19" fillId="0" borderId="51" xfId="0" applyFont="1" applyBorder="1" applyAlignment="1">
      <alignment horizontal="center" vertical="center"/>
    </xf>
    <xf numFmtId="178" fontId="19" fillId="3" borderId="58" xfId="1" applyNumberFormat="1" applyFont="1" applyFill="1" applyBorder="1" applyAlignment="1" applyProtection="1">
      <alignment horizontal="center" vertical="center"/>
      <protection locked="0"/>
    </xf>
    <xf numFmtId="178" fontId="19" fillId="3" borderId="56" xfId="1" applyNumberFormat="1" applyFont="1" applyFill="1" applyBorder="1" applyAlignment="1" applyProtection="1">
      <alignment horizontal="center" vertical="center"/>
      <protection locked="0"/>
    </xf>
    <xf numFmtId="31" fontId="19" fillId="3" borderId="38" xfId="0" applyNumberFormat="1" applyFont="1" applyFill="1" applyBorder="1" applyAlignment="1" applyProtection="1">
      <alignment horizontal="center" vertical="center"/>
      <protection locked="0"/>
    </xf>
    <xf numFmtId="0" fontId="15" fillId="0" borderId="54" xfId="0" applyFont="1" applyBorder="1" applyAlignment="1">
      <alignment horizontal="left" vertical="center"/>
    </xf>
    <xf numFmtId="0" fontId="15" fillId="0" borderId="54" xfId="0" applyFont="1" applyBorder="1" applyAlignment="1">
      <alignment horizontal="left" vertical="center" wrapText="1"/>
    </xf>
    <xf numFmtId="0" fontId="19" fillId="3" borderId="39" xfId="0" applyFont="1" applyFill="1" applyBorder="1" applyAlignment="1" applyProtection="1">
      <alignment horizontal="center" vertical="center"/>
      <protection locked="0"/>
    </xf>
    <xf numFmtId="0" fontId="15" fillId="0" borderId="65" xfId="0" applyFont="1" applyBorder="1" applyAlignment="1">
      <alignment horizontal="center" vertical="center" wrapText="1"/>
    </xf>
    <xf numFmtId="0" fontId="15" fillId="0" borderId="66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178" fontId="19" fillId="3" borderId="64" xfId="1" applyNumberFormat="1" applyFont="1" applyFill="1" applyBorder="1" applyAlignment="1" applyProtection="1">
      <alignment horizontal="center" vertical="center" wrapText="1" shrinkToFit="1"/>
      <protection locked="0"/>
    </xf>
    <xf numFmtId="178" fontId="19" fillId="3" borderId="70" xfId="1" applyNumberFormat="1" applyFont="1" applyFill="1" applyBorder="1" applyAlignment="1" applyProtection="1">
      <alignment horizontal="center" vertical="center" wrapText="1" shrinkToFit="1"/>
      <protection locked="0"/>
    </xf>
    <xf numFmtId="0" fontId="0" fillId="0" borderId="6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5" fillId="0" borderId="67" xfId="0" applyFont="1" applyBorder="1" applyAlignment="1">
      <alignment horizontal="center" vertical="center" wrapText="1"/>
    </xf>
    <xf numFmtId="0" fontId="15" fillId="0" borderId="68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178" fontId="19" fillId="3" borderId="61" xfId="1" applyNumberFormat="1" applyFont="1" applyFill="1" applyBorder="1" applyAlignment="1" applyProtection="1">
      <alignment horizontal="center" vertical="center" wrapText="1" shrinkToFit="1"/>
      <protection locked="0"/>
    </xf>
    <xf numFmtId="178" fontId="19" fillId="3" borderId="69" xfId="1" applyNumberFormat="1" applyFont="1" applyFill="1" applyBorder="1" applyAlignment="1" applyProtection="1">
      <alignment horizontal="center" vertical="center" wrapText="1" shrinkToFit="1"/>
      <protection locked="0"/>
    </xf>
    <xf numFmtId="0" fontId="15" fillId="0" borderId="51" xfId="0" applyFont="1" applyBorder="1" applyAlignment="1">
      <alignment horizontal="center" vertical="center" shrinkToFit="1"/>
    </xf>
    <xf numFmtId="14" fontId="35" fillId="3" borderId="58" xfId="1" applyNumberFormat="1" applyFont="1" applyFill="1" applyBorder="1" applyAlignment="1" applyProtection="1">
      <alignment horizontal="center" vertical="center"/>
      <protection locked="0"/>
    </xf>
    <xf numFmtId="14" fontId="35" fillId="3" borderId="56" xfId="1" applyNumberFormat="1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left" vertical="center" wrapText="1"/>
    </xf>
    <xf numFmtId="31" fontId="19" fillId="3" borderId="39" xfId="0" applyNumberFormat="1" applyFont="1" applyFill="1" applyBorder="1" applyAlignment="1" applyProtection="1">
      <alignment horizontal="center" vertical="center"/>
      <protection locked="0"/>
    </xf>
    <xf numFmtId="0" fontId="15" fillId="0" borderId="55" xfId="0" applyFont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/>
    </xf>
    <xf numFmtId="178" fontId="19" fillId="0" borderId="61" xfId="1" applyNumberFormat="1" applyFont="1" applyFill="1" applyBorder="1" applyAlignment="1">
      <alignment horizontal="center" vertical="center"/>
    </xf>
    <xf numFmtId="178" fontId="19" fillId="0" borderId="62" xfId="1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left" vertical="center" shrinkToFit="1"/>
    </xf>
    <xf numFmtId="0" fontId="19" fillId="0" borderId="44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8" fillId="0" borderId="45" xfId="0" applyFont="1" applyBorder="1" applyAlignment="1">
      <alignment horizontal="center" vertical="center"/>
    </xf>
    <xf numFmtId="0" fontId="9" fillId="3" borderId="42" xfId="0" applyFont="1" applyFill="1" applyBorder="1" applyAlignment="1" applyProtection="1">
      <alignment horizontal="center" vertical="center"/>
      <protection locked="0"/>
    </xf>
    <xf numFmtId="0" fontId="9" fillId="3" borderId="43" xfId="0" applyFont="1" applyFill="1" applyBorder="1" applyAlignment="1" applyProtection="1">
      <alignment horizontal="center" vertical="center"/>
      <protection locked="0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 wrapText="1"/>
    </xf>
    <xf numFmtId="178" fontId="19" fillId="3" borderId="40" xfId="1" applyNumberFormat="1" applyFont="1" applyFill="1" applyBorder="1" applyAlignment="1" applyProtection="1">
      <alignment horizontal="center" vertical="center"/>
      <protection locked="0"/>
    </xf>
    <xf numFmtId="178" fontId="19" fillId="3" borderId="41" xfId="1" applyNumberFormat="1" applyFont="1" applyFill="1" applyBorder="1" applyAlignment="1" applyProtection="1">
      <alignment horizontal="center" vertical="center"/>
      <protection locked="0"/>
    </xf>
    <xf numFmtId="3" fontId="19" fillId="0" borderId="40" xfId="0" applyNumberFormat="1" applyFont="1" applyBorder="1" applyAlignment="1">
      <alignment horizontal="center" vertical="center"/>
    </xf>
    <xf numFmtId="3" fontId="19" fillId="0" borderId="41" xfId="0" applyNumberFormat="1" applyFont="1" applyBorder="1" applyAlignment="1">
      <alignment horizontal="center" vertical="center"/>
    </xf>
    <xf numFmtId="3" fontId="19" fillId="0" borderId="42" xfId="0" applyNumberFormat="1" applyFont="1" applyBorder="1" applyAlignment="1">
      <alignment horizontal="center" vertical="center"/>
    </xf>
    <xf numFmtId="3" fontId="19" fillId="0" borderId="43" xfId="0" applyNumberFormat="1" applyFont="1" applyBorder="1" applyAlignment="1">
      <alignment horizontal="center" vertical="center"/>
    </xf>
    <xf numFmtId="3" fontId="19" fillId="3" borderId="42" xfId="0" applyNumberFormat="1" applyFont="1" applyFill="1" applyBorder="1" applyAlignment="1" applyProtection="1">
      <alignment horizontal="center" vertical="center"/>
      <protection locked="0"/>
    </xf>
    <xf numFmtId="0" fontId="19" fillId="3" borderId="43" xfId="0" applyFont="1" applyFill="1" applyBorder="1" applyAlignment="1" applyProtection="1">
      <alignment horizontal="center" vertical="center"/>
      <protection locked="0"/>
    </xf>
    <xf numFmtId="179" fontId="19" fillId="3" borderId="42" xfId="0" applyNumberFormat="1" applyFont="1" applyFill="1" applyBorder="1" applyAlignment="1" applyProtection="1">
      <alignment horizontal="center" vertical="center"/>
      <protection locked="0"/>
    </xf>
    <xf numFmtId="179" fontId="19" fillId="3" borderId="43" xfId="0" applyNumberFormat="1" applyFont="1" applyFill="1" applyBorder="1" applyAlignment="1" applyProtection="1">
      <alignment horizontal="center" vertical="center"/>
      <protection locked="0"/>
    </xf>
    <xf numFmtId="177" fontId="19" fillId="0" borderId="42" xfId="0" applyNumberFormat="1" applyFont="1" applyBorder="1" applyAlignment="1" applyProtection="1">
      <alignment horizontal="center" vertical="center"/>
      <protection locked="0"/>
    </xf>
    <xf numFmtId="177" fontId="19" fillId="0" borderId="43" xfId="0" applyNumberFormat="1" applyFont="1" applyBorder="1" applyAlignment="1" applyProtection="1">
      <alignment horizontal="center" vertical="center"/>
      <protection locked="0"/>
    </xf>
    <xf numFmtId="4" fontId="19" fillId="5" borderId="42" xfId="0" applyNumberFormat="1" applyFont="1" applyFill="1" applyBorder="1" applyAlignment="1">
      <alignment horizontal="center" vertical="center"/>
    </xf>
    <xf numFmtId="4" fontId="19" fillId="5" borderId="43" xfId="0" applyNumberFormat="1" applyFont="1" applyFill="1" applyBorder="1" applyAlignment="1">
      <alignment horizontal="center" vertical="center"/>
    </xf>
    <xf numFmtId="0" fontId="15" fillId="0" borderId="47" xfId="0" applyFont="1" applyBorder="1" applyAlignment="1">
      <alignment horizontal="center" vertical="center" wrapText="1"/>
    </xf>
    <xf numFmtId="178" fontId="9" fillId="3" borderId="49" xfId="1" applyNumberFormat="1" applyFont="1" applyFill="1" applyBorder="1" applyAlignment="1" applyProtection="1">
      <alignment horizontal="center" vertical="center"/>
      <protection locked="0"/>
    </xf>
    <xf numFmtId="178" fontId="9" fillId="3" borderId="50" xfId="1" applyNumberFormat="1" applyFont="1" applyFill="1" applyBorder="1" applyAlignment="1" applyProtection="1">
      <alignment horizontal="center" vertical="center"/>
      <protection locked="0"/>
    </xf>
    <xf numFmtId="179" fontId="9" fillId="3" borderId="49" xfId="0" applyNumberFormat="1" applyFont="1" applyFill="1" applyBorder="1" applyAlignment="1" applyProtection="1">
      <alignment horizontal="center" vertical="center"/>
      <protection locked="0"/>
    </xf>
    <xf numFmtId="179" fontId="9" fillId="3" borderId="50" xfId="0" applyNumberFormat="1" applyFont="1" applyFill="1" applyBorder="1" applyAlignment="1" applyProtection="1">
      <alignment horizontal="center" vertical="center"/>
      <protection locked="0"/>
    </xf>
    <xf numFmtId="0" fontId="15" fillId="0" borderId="44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 wrapText="1"/>
    </xf>
    <xf numFmtId="178" fontId="9" fillId="3" borderId="40" xfId="1" applyNumberFormat="1" applyFont="1" applyFill="1" applyBorder="1" applyAlignment="1" applyProtection="1">
      <alignment horizontal="center" vertical="center"/>
      <protection locked="0"/>
    </xf>
    <xf numFmtId="178" fontId="9" fillId="3" borderId="41" xfId="1" applyNumberFormat="1" applyFont="1" applyFill="1" applyBorder="1" applyAlignment="1" applyProtection="1">
      <alignment horizontal="center" vertical="center"/>
      <protection locked="0"/>
    </xf>
    <xf numFmtId="3" fontId="9" fillId="3" borderId="40" xfId="0" applyNumberFormat="1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3" fontId="9" fillId="0" borderId="59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7" fillId="0" borderId="46" xfId="0" applyFont="1" applyBorder="1" applyAlignment="1">
      <alignment horizontal="center" vertical="center" wrapText="1"/>
    </xf>
    <xf numFmtId="0" fontId="37" fillId="0" borderId="47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3" fontId="9" fillId="3" borderId="42" xfId="0" applyNumberFormat="1" applyFont="1" applyFill="1" applyBorder="1" applyAlignment="1" applyProtection="1">
      <alignment horizontal="center" vertical="center"/>
      <protection locked="0"/>
    </xf>
    <xf numFmtId="177" fontId="9" fillId="0" borderId="42" xfId="0" applyNumberFormat="1" applyFont="1" applyBorder="1" applyAlignment="1" applyProtection="1">
      <alignment horizontal="center" vertical="center"/>
      <protection locked="0"/>
    </xf>
    <xf numFmtId="177" fontId="9" fillId="0" borderId="43" xfId="0" applyNumberFormat="1" applyFont="1" applyBorder="1" applyAlignment="1" applyProtection="1">
      <alignment horizontal="center" vertical="center"/>
      <protection locked="0"/>
    </xf>
    <xf numFmtId="4" fontId="9" fillId="0" borderId="42" xfId="0" applyNumberFormat="1" applyFont="1" applyBorder="1" applyAlignment="1">
      <alignment horizontal="center" vertical="center"/>
    </xf>
    <xf numFmtId="4" fontId="9" fillId="0" borderId="43" xfId="0" applyNumberFormat="1" applyFont="1" applyBorder="1" applyAlignment="1">
      <alignment horizontal="center" vertical="center"/>
    </xf>
    <xf numFmtId="3" fontId="9" fillId="0" borderId="40" xfId="0" applyNumberFormat="1" applyFont="1" applyBorder="1" applyAlignment="1">
      <alignment horizontal="center" vertical="center"/>
    </xf>
    <xf numFmtId="3" fontId="9" fillId="0" borderId="41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7" fillId="0" borderId="28" xfId="0" applyNumberFormat="1" applyFont="1" applyBorder="1" applyAlignment="1">
      <alignment horizontal="right" vertical="center"/>
    </xf>
    <xf numFmtId="176" fontId="7" fillId="0" borderId="31" xfId="0" applyNumberFormat="1" applyFont="1" applyBorder="1" applyAlignment="1">
      <alignment horizontal="right" vertical="center"/>
    </xf>
    <xf numFmtId="176" fontId="7" fillId="0" borderId="28" xfId="0" applyNumberFormat="1" applyFont="1" applyBorder="1" applyAlignment="1">
      <alignment horizontal="distributed" vertical="center" indent="1"/>
    </xf>
    <xf numFmtId="176" fontId="7" fillId="0" borderId="29" xfId="0" applyNumberFormat="1" applyFont="1" applyBorder="1" applyAlignment="1">
      <alignment horizontal="distributed" vertical="center" indent="1"/>
    </xf>
    <xf numFmtId="176" fontId="7" fillId="0" borderId="31" xfId="0" applyNumberFormat="1" applyFont="1" applyBorder="1" applyAlignment="1">
      <alignment horizontal="distributed" vertical="center" indent="1"/>
    </xf>
    <xf numFmtId="176" fontId="7" fillId="0" borderId="32" xfId="0" applyNumberFormat="1" applyFont="1" applyBorder="1" applyAlignment="1">
      <alignment horizontal="distributed" vertical="center" indent="1"/>
    </xf>
    <xf numFmtId="0" fontId="3" fillId="0" borderId="27" xfId="0" applyFont="1" applyBorder="1" applyAlignment="1">
      <alignment horizontal="distributed" vertical="center" indent="1"/>
    </xf>
    <xf numFmtId="0" fontId="3" fillId="0" borderId="28" xfId="0" applyFont="1" applyBorder="1" applyAlignment="1">
      <alignment horizontal="distributed" vertical="center" indent="1"/>
    </xf>
    <xf numFmtId="0" fontId="3" fillId="0" borderId="30" xfId="0" applyFont="1" applyBorder="1" applyAlignment="1">
      <alignment horizontal="distributed" vertical="center" indent="1"/>
    </xf>
    <xf numFmtId="0" fontId="3" fillId="0" borderId="31" xfId="0" applyFont="1" applyBorder="1" applyAlignment="1">
      <alignment horizontal="distributed" vertical="center" indent="1"/>
    </xf>
    <xf numFmtId="176" fontId="7" fillId="0" borderId="6" xfId="0" applyNumberFormat="1" applyFont="1" applyBorder="1" applyAlignment="1">
      <alignment horizontal="distributed" vertical="center" indent="1"/>
    </xf>
    <xf numFmtId="176" fontId="7" fillId="0" borderId="7" xfId="0" applyNumberFormat="1" applyFont="1" applyBorder="1" applyAlignment="1">
      <alignment horizontal="distributed" vertical="center" indent="1"/>
    </xf>
    <xf numFmtId="176" fontId="7" fillId="0" borderId="11" xfId="0" applyNumberFormat="1" applyFont="1" applyBorder="1" applyAlignment="1">
      <alignment horizontal="right" vertical="center"/>
    </xf>
    <xf numFmtId="176" fontId="7" fillId="0" borderId="6" xfId="0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horizontal="distributed" vertical="center" indent="1"/>
    </xf>
    <xf numFmtId="176" fontId="7" fillId="0" borderId="12" xfId="0" applyNumberFormat="1" applyFont="1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3" fillId="0" borderId="33" xfId="0" applyFont="1" applyBorder="1" applyAlignment="1">
      <alignment horizontal="right" vertical="center" wrapText="1"/>
    </xf>
    <xf numFmtId="0" fontId="3" fillId="0" borderId="34" xfId="0" applyFont="1" applyBorder="1" applyAlignment="1">
      <alignment horizontal="righ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20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3" fillId="0" borderId="18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distributed" vertical="center" inden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right" vertical="center"/>
    </xf>
    <xf numFmtId="176" fontId="7" fillId="0" borderId="24" xfId="0" applyNumberFormat="1" applyFont="1" applyBorder="1" applyAlignment="1">
      <alignment horizontal="distributed" vertical="center" indent="1"/>
    </xf>
    <xf numFmtId="176" fontId="7" fillId="0" borderId="25" xfId="0" applyNumberFormat="1" applyFont="1" applyBorder="1" applyAlignment="1">
      <alignment horizontal="distributed" vertical="center" indent="1"/>
    </xf>
    <xf numFmtId="0" fontId="3" fillId="0" borderId="23" xfId="0" applyFont="1" applyBorder="1" applyAlignment="1">
      <alignment horizontal="distributed" vertical="center" indent="1"/>
    </xf>
    <xf numFmtId="0" fontId="3" fillId="0" borderId="24" xfId="0" applyFont="1" applyBorder="1" applyAlignment="1">
      <alignment horizontal="distributed" vertical="center" indent="1"/>
    </xf>
    <xf numFmtId="0" fontId="3" fillId="0" borderId="26" xfId="0" applyFont="1" applyBorder="1" applyAlignment="1">
      <alignment horizontal="distributed" vertical="center" indent="1"/>
    </xf>
    <xf numFmtId="0" fontId="3" fillId="0" borderId="11" xfId="0" applyFont="1" applyBorder="1" applyAlignment="1">
      <alignment horizontal="distributed" vertical="center" indent="1"/>
    </xf>
    <xf numFmtId="176" fontId="7" fillId="0" borderId="9" xfId="0" applyNumberFormat="1" applyFont="1" applyBorder="1" applyAlignment="1">
      <alignment horizontal="right" vertical="center"/>
    </xf>
    <xf numFmtId="176" fontId="7" fillId="0" borderId="33" xfId="0" applyNumberFormat="1" applyFont="1" applyBorder="1" applyAlignment="1">
      <alignment horizontal="right" vertical="center"/>
    </xf>
    <xf numFmtId="176" fontId="7" fillId="0" borderId="34" xfId="0" applyNumberFormat="1" applyFont="1" applyBorder="1" applyAlignment="1">
      <alignment horizontal="right" vertical="center"/>
    </xf>
    <xf numFmtId="176" fontId="7" fillId="0" borderId="35" xfId="0" applyNumberFormat="1" applyFont="1" applyBorder="1" applyAlignment="1">
      <alignment horizontal="right" vertical="center"/>
    </xf>
    <xf numFmtId="176" fontId="7" fillId="0" borderId="16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176" fontId="7" fillId="0" borderId="9" xfId="0" applyNumberFormat="1" applyFont="1" applyBorder="1" applyAlignment="1">
      <alignment horizontal="distributed" vertical="center" indent="1"/>
    </xf>
    <xf numFmtId="176" fontId="7" fillId="0" borderId="10" xfId="0" applyNumberFormat="1" applyFont="1" applyBorder="1" applyAlignment="1">
      <alignment horizontal="distributed" vertical="center" indent="1"/>
    </xf>
    <xf numFmtId="0" fontId="3" fillId="2" borderId="2" xfId="0" applyFont="1" applyFill="1" applyBorder="1" applyAlignment="1">
      <alignment horizontal="distributed" vertical="center" indent="1"/>
    </xf>
    <xf numFmtId="0" fontId="3" fillId="2" borderId="3" xfId="0" applyFont="1" applyFill="1" applyBorder="1" applyAlignment="1">
      <alignment horizontal="distributed" vertical="center" indent="1"/>
    </xf>
    <xf numFmtId="0" fontId="3" fillId="2" borderId="5" xfId="0" applyFont="1" applyFill="1" applyBorder="1" applyAlignment="1">
      <alignment horizontal="distributed" vertical="center" indent="1"/>
    </xf>
    <xf numFmtId="0" fontId="3" fillId="2" borderId="6" xfId="0" applyFont="1" applyFill="1" applyBorder="1" applyAlignment="1">
      <alignment horizontal="distributed" vertical="center" indent="1"/>
    </xf>
    <xf numFmtId="176" fontId="7" fillId="0" borderId="3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distributed" vertical="center" indent="1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7" fillId="0" borderId="1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distributed" textRotation="255" indent="1"/>
    </xf>
    <xf numFmtId="0" fontId="3" fillId="0" borderId="6" xfId="0" applyFont="1" applyBorder="1" applyAlignment="1">
      <alignment horizontal="center" vertical="distributed" textRotation="255" indent="1"/>
    </xf>
    <xf numFmtId="0" fontId="3" fillId="0" borderId="5" xfId="0" applyFont="1" applyBorder="1" applyAlignment="1">
      <alignment horizontal="distributed" vertical="center" indent="3"/>
    </xf>
    <xf numFmtId="0" fontId="3" fillId="0" borderId="6" xfId="0" applyFont="1" applyBorder="1" applyAlignment="1">
      <alignment horizontal="distributed" vertical="center" indent="3"/>
    </xf>
    <xf numFmtId="0" fontId="3" fillId="0" borderId="8" xfId="0" applyFont="1" applyBorder="1" applyAlignment="1">
      <alignment horizontal="distributed" vertical="center" indent="3"/>
    </xf>
    <xf numFmtId="0" fontId="3" fillId="0" borderId="9" xfId="0" applyFont="1" applyBorder="1" applyAlignment="1">
      <alignment horizontal="distributed" vertical="center" indent="3"/>
    </xf>
    <xf numFmtId="0" fontId="3" fillId="0" borderId="2" xfId="0" applyFont="1" applyBorder="1" applyAlignment="1">
      <alignment horizontal="center" vertical="distributed" textRotation="255" indent="1"/>
    </xf>
    <xf numFmtId="0" fontId="3" fillId="0" borderId="3" xfId="0" applyFont="1" applyBorder="1" applyAlignment="1">
      <alignment horizontal="center" vertical="distributed" textRotation="255" indent="1"/>
    </xf>
    <xf numFmtId="0" fontId="3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81" fontId="9" fillId="3" borderId="49" xfId="0" applyNumberFormat="1" applyFont="1" applyFill="1" applyBorder="1" applyAlignment="1" applyProtection="1">
      <alignment horizontal="center" vertical="center"/>
      <protection locked="0"/>
    </xf>
    <xf numFmtId="181" fontId="9" fillId="3" borderId="50" xfId="0" applyNumberFormat="1" applyFont="1" applyFill="1" applyBorder="1" applyAlignment="1" applyProtection="1">
      <alignment horizontal="center" vertical="center"/>
      <protection locked="0"/>
    </xf>
    <xf numFmtId="179" fontId="9" fillId="3" borderId="42" xfId="0" applyNumberFormat="1" applyFont="1" applyFill="1" applyBorder="1" applyAlignment="1" applyProtection="1">
      <alignment horizontal="center" vertical="center"/>
      <protection locked="0"/>
    </xf>
    <xf numFmtId="179" fontId="9" fillId="3" borderId="43" xfId="0" applyNumberFormat="1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4">
    <dxf>
      <font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fgColor theme="7" tint="0.79998168889431442"/>
          <bgColor theme="7" tint="0.79998168889431442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fgColor theme="7" tint="0.79998168889431442"/>
          <bgColor theme="7" tint="0.79995117038483843"/>
        </patternFill>
      </fill>
    </dxf>
  </dxfs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19049</xdr:colOff>
      <xdr:row>3</xdr:row>
      <xdr:rowOff>28575</xdr:rowOff>
    </xdr:from>
    <xdr:to>
      <xdr:col>17</xdr:col>
      <xdr:colOff>153708</xdr:colOff>
      <xdr:row>35</xdr:row>
      <xdr:rowOff>10331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66FEF71-534C-490E-8C64-66B984A692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2787"/>
        <a:stretch/>
      </xdr:blipFill>
      <xdr:spPr>
        <a:xfrm>
          <a:off x="5505449" y="571500"/>
          <a:ext cx="6306859" cy="5772956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0</xdr:col>
      <xdr:colOff>95251</xdr:colOff>
      <xdr:row>12</xdr:row>
      <xdr:rowOff>38101</xdr:rowOff>
    </xdr:from>
    <xdr:to>
      <xdr:col>7</xdr:col>
      <xdr:colOff>333375</xdr:colOff>
      <xdr:row>32</xdr:row>
      <xdr:rowOff>127662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1CEA3B5-06C0-4BDB-B5A8-5641B6821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1" y="2209801"/>
          <a:ext cx="5038724" cy="3709061"/>
        </a:xfrm>
        <a:prstGeom prst="rect">
          <a:avLst/>
        </a:prstGeom>
        <a:ln>
          <a:solidFill>
            <a:schemeClr val="bg1">
              <a:lumMod val="75000"/>
            </a:schemeClr>
          </a:solidFill>
        </a:ln>
      </xdr:spPr>
    </xdr:pic>
    <xdr:clientData/>
  </xdr:twoCellAnchor>
  <xdr:twoCellAnchor>
    <xdr:from>
      <xdr:col>8</xdr:col>
      <xdr:colOff>123825</xdr:colOff>
      <xdr:row>20</xdr:row>
      <xdr:rowOff>85725</xdr:rowOff>
    </xdr:from>
    <xdr:to>
      <xdr:col>15</xdr:col>
      <xdr:colOff>9525</xdr:colOff>
      <xdr:row>27</xdr:row>
      <xdr:rowOff>76200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F879D5A8-B29A-45D8-81D1-F480E7D28EDB}"/>
            </a:ext>
          </a:extLst>
        </xdr:cNvPr>
        <xdr:cNvSpPr/>
      </xdr:nvSpPr>
      <xdr:spPr>
        <a:xfrm>
          <a:off x="5610225" y="3705225"/>
          <a:ext cx="4686300" cy="1257300"/>
        </a:xfrm>
        <a:prstGeom prst="roundRect">
          <a:avLst/>
        </a:prstGeom>
        <a:noFill/>
        <a:ln w="381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95249</xdr:colOff>
      <xdr:row>20</xdr:row>
      <xdr:rowOff>85725</xdr:rowOff>
    </xdr:from>
    <xdr:to>
      <xdr:col>7</xdr:col>
      <xdr:colOff>371474</xdr:colOff>
      <xdr:row>27</xdr:row>
      <xdr:rowOff>76200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49B142D-7A7A-4F48-BD4E-240E3654C2A0}"/>
            </a:ext>
          </a:extLst>
        </xdr:cNvPr>
        <xdr:cNvSpPr/>
      </xdr:nvSpPr>
      <xdr:spPr>
        <a:xfrm>
          <a:off x="95249" y="3705225"/>
          <a:ext cx="5076825" cy="1257300"/>
        </a:xfrm>
        <a:prstGeom prst="roundRect">
          <a:avLst/>
        </a:prstGeom>
        <a:noFill/>
        <a:ln w="381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47625</xdr:colOff>
      <xdr:row>20</xdr:row>
      <xdr:rowOff>85725</xdr:rowOff>
    </xdr:from>
    <xdr:to>
      <xdr:col>8</xdr:col>
      <xdr:colOff>485775</xdr:colOff>
      <xdr:row>22</xdr:row>
      <xdr:rowOff>47625</xdr:rowOff>
    </xdr:to>
    <xdr:sp macro="" textlink="">
      <xdr:nvSpPr>
        <xdr:cNvPr id="6" name="矢印: 右 5">
          <a:extLst>
            <a:ext uri="{FF2B5EF4-FFF2-40B4-BE49-F238E27FC236}">
              <a16:creationId xmlns:a16="http://schemas.microsoft.com/office/drawing/2014/main" id="{BF60ED3B-317E-496A-8923-31DF15E2A0D4}"/>
            </a:ext>
          </a:extLst>
        </xdr:cNvPr>
        <xdr:cNvSpPr/>
      </xdr:nvSpPr>
      <xdr:spPr>
        <a:xfrm rot="10800000">
          <a:off x="4848225" y="3343275"/>
          <a:ext cx="1123950" cy="323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38100</xdr:colOff>
      <xdr:row>22</xdr:row>
      <xdr:rowOff>152400</xdr:rowOff>
    </xdr:from>
    <xdr:to>
      <xdr:col>8</xdr:col>
      <xdr:colOff>476250</xdr:colOff>
      <xdr:row>24</xdr:row>
      <xdr:rowOff>114300</xdr:rowOff>
    </xdr:to>
    <xdr:sp macro="" textlink="">
      <xdr:nvSpPr>
        <xdr:cNvPr id="7" name="矢印: 右 6">
          <a:extLst>
            <a:ext uri="{FF2B5EF4-FFF2-40B4-BE49-F238E27FC236}">
              <a16:creationId xmlns:a16="http://schemas.microsoft.com/office/drawing/2014/main" id="{49CD4F40-6AD9-4F8D-9513-43891494CC9B}"/>
            </a:ext>
          </a:extLst>
        </xdr:cNvPr>
        <xdr:cNvSpPr/>
      </xdr:nvSpPr>
      <xdr:spPr>
        <a:xfrm rot="10800000">
          <a:off x="4838700" y="3771900"/>
          <a:ext cx="1123950" cy="323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66675</xdr:colOff>
      <xdr:row>25</xdr:row>
      <xdr:rowOff>0</xdr:rowOff>
    </xdr:from>
    <xdr:to>
      <xdr:col>8</xdr:col>
      <xdr:colOff>504825</xdr:colOff>
      <xdr:row>26</xdr:row>
      <xdr:rowOff>142875</xdr:rowOff>
    </xdr:to>
    <xdr:sp macro="" textlink="">
      <xdr:nvSpPr>
        <xdr:cNvPr id="8" name="矢印: 右 7">
          <a:extLst>
            <a:ext uri="{FF2B5EF4-FFF2-40B4-BE49-F238E27FC236}">
              <a16:creationId xmlns:a16="http://schemas.microsoft.com/office/drawing/2014/main" id="{54D20211-1C92-44C7-981A-250F4B849F96}"/>
            </a:ext>
          </a:extLst>
        </xdr:cNvPr>
        <xdr:cNvSpPr/>
      </xdr:nvSpPr>
      <xdr:spPr>
        <a:xfrm rot="10800000">
          <a:off x="4867275" y="4162425"/>
          <a:ext cx="1123950" cy="323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8CD90-CB13-4B76-8872-8482B376E74F}">
  <sheetPr>
    <pageSetUpPr fitToPage="1"/>
  </sheetPr>
  <dimension ref="A1:N98"/>
  <sheetViews>
    <sheetView showGridLines="0" tabSelected="1" view="pageBreakPreview" zoomScale="85" zoomScaleNormal="85" zoomScaleSheetLayoutView="85" workbookViewId="0">
      <selection activeCell="F57" sqref="F57:G57"/>
    </sheetView>
  </sheetViews>
  <sheetFormatPr defaultRowHeight="14.25" x14ac:dyDescent="0.25"/>
  <cols>
    <col min="1" max="1" width="3.5" customWidth="1"/>
    <col min="2" max="2" width="13.875" customWidth="1"/>
    <col min="3" max="5" width="11.5" customWidth="1"/>
    <col min="6" max="8" width="12.75" customWidth="1"/>
    <col min="9" max="10" width="15.75" customWidth="1"/>
    <col min="11" max="11" width="14" customWidth="1"/>
    <col min="12" max="12" width="11.5" customWidth="1"/>
  </cols>
  <sheetData>
    <row r="1" spans="1:14" ht="13.5" customHeight="1" x14ac:dyDescent="0.25">
      <c r="K1" s="30"/>
      <c r="L1" s="30"/>
    </row>
    <row r="2" spans="1:14" ht="26.65" customHeight="1" x14ac:dyDescent="0.25">
      <c r="A2" s="10"/>
      <c r="B2" s="40" t="s">
        <v>0</v>
      </c>
      <c r="K2" s="30"/>
      <c r="L2" s="30"/>
    </row>
    <row r="3" spans="1:14" ht="9.6" customHeight="1" x14ac:dyDescent="0.25">
      <c r="B3" s="7"/>
      <c r="C3" s="7"/>
      <c r="D3" s="7"/>
      <c r="E3" s="7"/>
      <c r="F3" s="7"/>
      <c r="G3" s="7"/>
      <c r="H3" s="7"/>
      <c r="I3" s="7"/>
      <c r="J3" s="7"/>
      <c r="K3" s="65"/>
      <c r="L3" s="65"/>
    </row>
    <row r="4" spans="1:14" ht="129" customHeight="1" x14ac:dyDescent="0.25">
      <c r="B4" s="66" t="s">
        <v>161</v>
      </c>
      <c r="C4" s="67"/>
      <c r="D4" s="67"/>
      <c r="E4" s="67"/>
      <c r="F4" s="67"/>
      <c r="G4" s="67"/>
      <c r="H4" s="67"/>
      <c r="I4" s="67"/>
      <c r="J4" s="67"/>
      <c r="K4" s="68"/>
    </row>
    <row r="5" spans="1:14" ht="9.6" customHeight="1" x14ac:dyDescent="0.25">
      <c r="D5" s="7"/>
      <c r="E5" s="7"/>
      <c r="F5" s="7"/>
      <c r="G5" s="7"/>
      <c r="H5" s="7"/>
      <c r="I5" s="7"/>
      <c r="J5" s="7"/>
      <c r="K5" s="7"/>
      <c r="L5" s="7"/>
    </row>
    <row r="6" spans="1:14" ht="20.65" customHeight="1" x14ac:dyDescent="0.3">
      <c r="B6" s="69" t="s">
        <v>1</v>
      </c>
      <c r="C6" s="69"/>
      <c r="D6" s="14"/>
      <c r="E6" s="9"/>
      <c r="F6" s="9"/>
      <c r="G6" s="9"/>
      <c r="H6" s="9"/>
      <c r="I6" s="15"/>
    </row>
    <row r="7" spans="1:14" ht="30" customHeight="1" x14ac:dyDescent="0.25">
      <c r="E7" s="18"/>
      <c r="F7" s="70" t="s">
        <v>2</v>
      </c>
      <c r="G7" s="70"/>
      <c r="H7" s="70"/>
      <c r="I7" s="71"/>
      <c r="J7" s="72"/>
      <c r="K7" t="s">
        <v>4</v>
      </c>
    </row>
    <row r="8" spans="1:14" ht="30" customHeight="1" x14ac:dyDescent="0.25">
      <c r="E8" s="18"/>
      <c r="F8" s="41" t="s">
        <v>5</v>
      </c>
      <c r="G8" s="13"/>
      <c r="H8" s="13"/>
      <c r="I8" s="13"/>
      <c r="J8" s="13"/>
      <c r="K8" s="13"/>
    </row>
    <row r="9" spans="1:14" ht="38.65" customHeight="1" x14ac:dyDescent="0.25">
      <c r="B9" s="17" t="s">
        <v>6</v>
      </c>
      <c r="C9" s="73" t="s">
        <v>7</v>
      </c>
      <c r="D9" s="73"/>
      <c r="E9" s="20"/>
      <c r="F9" s="89" t="s">
        <v>8</v>
      </c>
      <c r="G9" s="89"/>
      <c r="H9" s="89"/>
      <c r="I9" s="90"/>
      <c r="J9" s="91"/>
      <c r="K9" s="92" t="s">
        <v>9</v>
      </c>
      <c r="L9" s="83"/>
    </row>
    <row r="10" spans="1:14" ht="38.65" customHeight="1" thickBot="1" x14ac:dyDescent="0.3">
      <c r="B10" s="17" t="s">
        <v>10</v>
      </c>
      <c r="C10" s="93">
        <v>44652</v>
      </c>
      <c r="D10" s="93"/>
      <c r="E10" s="20"/>
      <c r="F10" s="94" t="s">
        <v>11</v>
      </c>
      <c r="G10" s="95"/>
      <c r="H10" s="95"/>
      <c r="I10" s="96" t="str">
        <f>IF(I9="","",IF(I9&gt;=C79,E80,C80))</f>
        <v/>
      </c>
      <c r="J10" s="97"/>
      <c r="K10" s="92" t="s">
        <v>12</v>
      </c>
      <c r="L10" s="83"/>
    </row>
    <row r="11" spans="1:14" ht="38.65" customHeight="1" x14ac:dyDescent="0.25">
      <c r="B11" s="19" t="s">
        <v>13</v>
      </c>
      <c r="C11" s="76" t="s">
        <v>14</v>
      </c>
      <c r="D11" s="76"/>
      <c r="E11" s="20"/>
      <c r="F11" s="77" t="s">
        <v>15</v>
      </c>
      <c r="G11" s="78"/>
      <c r="H11" s="79"/>
      <c r="I11" s="80"/>
      <c r="J11" s="81"/>
      <c r="K11" s="82" t="s">
        <v>16</v>
      </c>
      <c r="L11" s="83"/>
      <c r="N11" s="43"/>
    </row>
    <row r="12" spans="1:14" ht="38.65" customHeight="1" thickBot="1" x14ac:dyDescent="0.3">
      <c r="B12" s="19" t="s">
        <v>17</v>
      </c>
      <c r="C12" s="76" t="s">
        <v>18</v>
      </c>
      <c r="D12" s="76"/>
      <c r="E12" s="9"/>
      <c r="F12" s="84" t="s">
        <v>19</v>
      </c>
      <c r="G12" s="85"/>
      <c r="H12" s="86"/>
      <c r="I12" s="87"/>
      <c r="J12" s="88"/>
      <c r="K12" s="82" t="s">
        <v>20</v>
      </c>
      <c r="L12" s="83"/>
    </row>
    <row r="13" spans="1:14" ht="38.65" customHeight="1" x14ac:dyDescent="0.25">
      <c r="B13" s="19" t="s">
        <v>21</v>
      </c>
      <c r="C13" s="76" t="s">
        <v>22</v>
      </c>
      <c r="D13" s="76"/>
      <c r="E13" s="9"/>
      <c r="F13" s="74" t="s">
        <v>23</v>
      </c>
      <c r="G13" s="74"/>
      <c r="H13" s="74"/>
      <c r="I13" s="51" t="str">
        <f>IF(ISNUMBER(J13)*1,IF(J13&gt;=30,"はい","いいえ"),"")</f>
        <v/>
      </c>
      <c r="J13" s="52" t="str">
        <f>IF(ISNUMBER(I12)*1,I12-I10,"")</f>
        <v/>
      </c>
      <c r="K13" s="49"/>
      <c r="L13" s="49"/>
    </row>
    <row r="14" spans="1:14" ht="38.65" customHeight="1" x14ac:dyDescent="0.25">
      <c r="B14" s="20"/>
      <c r="C14" s="50"/>
      <c r="D14" s="50"/>
      <c r="E14" s="9"/>
      <c r="F14" s="74" t="s">
        <v>24</v>
      </c>
      <c r="G14" s="74"/>
      <c r="H14" s="74"/>
      <c r="I14" s="53" t="str">
        <f>IF(ISNUMBER(J14)*1,IF(J14&gt;=30,"はい","いいえ"),"")</f>
        <v/>
      </c>
      <c r="J14" s="54" t="str">
        <f>IF(ISNUMBER(I11)*1,I11-I10,"")</f>
        <v/>
      </c>
      <c r="K14" s="49"/>
      <c r="L14" s="49"/>
    </row>
    <row r="15" spans="1:14" ht="38.65" customHeight="1" x14ac:dyDescent="0.25">
      <c r="B15" s="20"/>
      <c r="C15" s="50"/>
      <c r="D15" s="50"/>
      <c r="E15" s="9"/>
      <c r="F15" s="75" t="s">
        <v>25</v>
      </c>
      <c r="G15" s="75"/>
      <c r="H15" s="75"/>
      <c r="I15" s="53" t="str">
        <f>IF(I12="","",IF(ISNUMBER(J15)*1,IF(J15&gt;=30,"はい","いいえ"),"-"))</f>
        <v/>
      </c>
      <c r="J15" s="54" t="str">
        <f>IF(I12="","",IF(ISNUMBER(I12)*1,IF(J14&gt;=30,I12-I11,"-")))</f>
        <v/>
      </c>
      <c r="K15" s="92" t="s">
        <v>162</v>
      </c>
      <c r="L15" s="83"/>
    </row>
    <row r="16" spans="1:14" ht="25.15" customHeight="1" x14ac:dyDescent="0.25">
      <c r="B16" s="20"/>
      <c r="C16" s="29"/>
      <c r="D16" s="29"/>
      <c r="E16" s="9"/>
      <c r="F16" s="98" t="str">
        <f>IF(I13="いいえ",C92,"")</f>
        <v/>
      </c>
      <c r="G16" s="98"/>
      <c r="H16" s="98"/>
      <c r="I16" s="98"/>
      <c r="J16" s="98"/>
      <c r="K16" s="98"/>
      <c r="L16" s="98"/>
      <c r="N16" s="42"/>
    </row>
    <row r="17" spans="1:12" ht="25.15" customHeight="1" x14ac:dyDescent="0.25">
      <c r="B17" s="20"/>
      <c r="C17" s="29"/>
      <c r="D17" s="29"/>
      <c r="E17" s="9"/>
      <c r="F17" s="98" t="str">
        <f>IF(AND(I14="はい",I15="いいえ"),C93,"")</f>
        <v/>
      </c>
      <c r="G17" s="98"/>
      <c r="H17" s="98"/>
      <c r="I17" s="98"/>
      <c r="J17" s="98"/>
      <c r="K17" s="98"/>
      <c r="L17" s="98"/>
    </row>
    <row r="18" spans="1:12" ht="31.15" customHeight="1" x14ac:dyDescent="0.25">
      <c r="A18" s="56"/>
      <c r="B18" s="56"/>
      <c r="C18" s="5"/>
      <c r="D18" s="5"/>
      <c r="E18" s="5"/>
      <c r="F18" s="5"/>
      <c r="G18" s="5"/>
      <c r="H18" s="5"/>
      <c r="I18" s="5"/>
      <c r="J18" s="5"/>
      <c r="K18" s="57"/>
      <c r="L18" s="58" t="s">
        <v>26</v>
      </c>
    </row>
    <row r="19" spans="1:12" ht="26.65" customHeight="1" x14ac:dyDescent="0.25">
      <c r="L19" s="28" t="s">
        <v>27</v>
      </c>
    </row>
    <row r="20" spans="1:12" ht="31.9" customHeight="1" x14ac:dyDescent="0.25">
      <c r="B20" s="104" t="s">
        <v>28</v>
      </c>
      <c r="C20" s="104"/>
      <c r="D20" s="104"/>
      <c r="E20" s="104"/>
    </row>
    <row r="21" spans="1:12" ht="43.15" customHeight="1" x14ac:dyDescent="0.25">
      <c r="B21" s="105" t="s">
        <v>29</v>
      </c>
      <c r="C21" s="105"/>
      <c r="D21" s="105"/>
      <c r="E21" s="105"/>
      <c r="F21" s="105"/>
      <c r="G21" s="105"/>
      <c r="H21" s="105"/>
      <c r="I21" s="105"/>
      <c r="J21" s="105"/>
    </row>
    <row r="22" spans="1:12" ht="12" customHeight="1" x14ac:dyDescent="0.25">
      <c r="B22" s="25"/>
    </row>
    <row r="23" spans="1:12" ht="19.149999999999999" customHeight="1" x14ac:dyDescent="0.25">
      <c r="B23" s="20" t="s">
        <v>30</v>
      </c>
    </row>
    <row r="24" spans="1:12" ht="5.65" customHeight="1" x14ac:dyDescent="0.25">
      <c r="B24" s="8"/>
    </row>
    <row r="25" spans="1:12" ht="19.350000000000001" customHeight="1" x14ac:dyDescent="0.25">
      <c r="B25" s="9" t="s">
        <v>31</v>
      </c>
      <c r="C25" s="9"/>
    </row>
    <row r="26" spans="1:12" ht="35.65" customHeight="1" x14ac:dyDescent="0.25">
      <c r="B26" s="63" t="s">
        <v>32</v>
      </c>
      <c r="C26" s="106"/>
    </row>
    <row r="27" spans="1:12" ht="35.1" customHeight="1" x14ac:dyDescent="0.25">
      <c r="B27" s="107"/>
      <c r="C27" s="108"/>
    </row>
    <row r="28" spans="1:12" ht="19.350000000000001" customHeight="1" x14ac:dyDescent="0.25"/>
    <row r="29" spans="1:12" ht="19.350000000000001" customHeight="1" x14ac:dyDescent="0.25">
      <c r="B29" s="9" t="s">
        <v>33</v>
      </c>
    </row>
    <row r="30" spans="1:12" ht="35.65" customHeight="1" thickBot="1" x14ac:dyDescent="0.3">
      <c r="B30" s="109" t="s">
        <v>34</v>
      </c>
      <c r="C30" s="110"/>
      <c r="D30" s="109" t="s">
        <v>35</v>
      </c>
      <c r="E30" s="110"/>
      <c r="F30" s="111" t="s">
        <v>36</v>
      </c>
      <c r="G30" s="126"/>
      <c r="H30" s="9"/>
      <c r="I30" s="63" t="s">
        <v>37</v>
      </c>
      <c r="J30" s="106"/>
    </row>
    <row r="31" spans="1:12" ht="35.1" customHeight="1" thickTop="1" x14ac:dyDescent="0.25">
      <c r="B31" s="127"/>
      <c r="C31" s="128"/>
      <c r="D31" s="127"/>
      <c r="E31" s="128"/>
      <c r="F31" s="129"/>
      <c r="G31" s="130"/>
      <c r="H31" s="4" t="s">
        <v>38</v>
      </c>
      <c r="I31" s="61" t="str">
        <f>IFERROR(ROUND((B31+D31)/F31,0),"")</f>
        <v/>
      </c>
      <c r="J31" s="62"/>
    </row>
    <row r="32" spans="1:12" ht="19.350000000000001" customHeight="1" x14ac:dyDescent="0.25">
      <c r="I32" t="s">
        <v>39</v>
      </c>
    </row>
    <row r="33" spans="1:12" ht="19.350000000000001" customHeight="1" x14ac:dyDescent="0.25">
      <c r="B33" s="7" t="s">
        <v>40</v>
      </c>
    </row>
    <row r="34" spans="1:12" ht="19.350000000000001" customHeight="1" x14ac:dyDescent="0.25">
      <c r="B34" s="9" t="s">
        <v>41</v>
      </c>
      <c r="F34" s="12"/>
    </row>
    <row r="35" spans="1:12" ht="39.6" customHeight="1" x14ac:dyDescent="0.25">
      <c r="B35" s="99" t="s">
        <v>42</v>
      </c>
      <c r="C35" s="100"/>
      <c r="D35" s="99" t="s">
        <v>43</v>
      </c>
      <c r="E35" s="100"/>
      <c r="F35" s="101" t="s">
        <v>44</v>
      </c>
      <c r="G35" s="100"/>
      <c r="H35" s="101" t="s">
        <v>45</v>
      </c>
      <c r="I35" s="100"/>
      <c r="J35" s="20"/>
      <c r="K35" s="102" t="s">
        <v>46</v>
      </c>
      <c r="L35" s="103"/>
    </row>
    <row r="36" spans="1:12" ht="35.1" customHeight="1" x14ac:dyDescent="0.25">
      <c r="B36" s="118"/>
      <c r="C36" s="119"/>
      <c r="D36" s="118"/>
      <c r="E36" s="119"/>
      <c r="F36" s="120"/>
      <c r="G36" s="121"/>
      <c r="H36" s="122">
        <v>12</v>
      </c>
      <c r="I36" s="123"/>
      <c r="J36" s="13" t="s">
        <v>38</v>
      </c>
      <c r="K36" s="124">
        <f>(B36-D36)*F36/H36</f>
        <v>0</v>
      </c>
      <c r="L36" s="125"/>
    </row>
    <row r="37" spans="1:12" ht="18.600000000000001" customHeight="1" x14ac:dyDescent="0.25">
      <c r="B37" s="23"/>
      <c r="C37" s="13"/>
      <c r="D37" s="23"/>
      <c r="E37" s="13"/>
      <c r="F37" s="23"/>
      <c r="G37" s="13"/>
      <c r="H37" s="24"/>
      <c r="I37" s="24"/>
      <c r="J37" s="13"/>
      <c r="K37" s="23"/>
      <c r="L37" s="13"/>
    </row>
    <row r="38" spans="1:12" s="6" customFormat="1" ht="18.600000000000001" customHeight="1" x14ac:dyDescent="0.25">
      <c r="B38" s="9" t="s">
        <v>47</v>
      </c>
      <c r="C38" s="9"/>
      <c r="D38" s="9"/>
      <c r="E38" s="9"/>
      <c r="F38" s="9"/>
      <c r="G38" s="9"/>
      <c r="H38" s="9"/>
      <c r="I38" s="9"/>
      <c r="J38" s="9"/>
    </row>
    <row r="39" spans="1:12" s="6" customFormat="1" ht="35.65" customHeight="1" thickBot="1" x14ac:dyDescent="0.3">
      <c r="B39" s="109" t="s">
        <v>34</v>
      </c>
      <c r="C39" s="110"/>
      <c r="D39" s="109" t="s">
        <v>35</v>
      </c>
      <c r="E39" s="110"/>
      <c r="F39" s="111" t="s">
        <v>46</v>
      </c>
      <c r="G39" s="110"/>
      <c r="H39" s="9"/>
      <c r="I39" s="63" t="s">
        <v>37</v>
      </c>
      <c r="J39" s="106"/>
    </row>
    <row r="40" spans="1:12" s="6" customFormat="1" ht="35.1" customHeight="1" thickTop="1" x14ac:dyDescent="0.25">
      <c r="B40" s="112"/>
      <c r="C40" s="113"/>
      <c r="D40" s="112"/>
      <c r="E40" s="113"/>
      <c r="F40" s="114">
        <f>ROUNDDOWN(K36,0)</f>
        <v>0</v>
      </c>
      <c r="G40" s="115"/>
      <c r="H40" s="22" t="s">
        <v>38</v>
      </c>
      <c r="I40" s="116" t="str">
        <f>IFERROR(ROUND((B40+D40)/F40,0),"")</f>
        <v/>
      </c>
      <c r="J40" s="117"/>
    </row>
    <row r="41" spans="1:12" ht="19.149999999999999" customHeight="1" x14ac:dyDescent="0.25">
      <c r="F41" t="s">
        <v>48</v>
      </c>
      <c r="I41" t="s">
        <v>39</v>
      </c>
    </row>
    <row r="42" spans="1:12" s="9" customFormat="1" ht="19.350000000000001" customHeight="1" x14ac:dyDescent="0.25">
      <c r="B42" s="9" t="s">
        <v>49</v>
      </c>
    </row>
    <row r="43" spans="1:12" s="9" customFormat="1" ht="35.65" customHeight="1" thickBot="1" x14ac:dyDescent="0.3">
      <c r="B43" s="109" t="s">
        <v>50</v>
      </c>
      <c r="C43" s="110"/>
      <c r="D43" s="140" t="s">
        <v>181</v>
      </c>
      <c r="E43" s="141"/>
      <c r="F43" s="142"/>
      <c r="G43" s="143"/>
      <c r="H43" s="63" t="s">
        <v>37</v>
      </c>
      <c r="I43" s="64"/>
    </row>
    <row r="44" spans="1:12" ht="35.1" customHeight="1" thickTop="1" x14ac:dyDescent="0.25">
      <c r="B44" s="134"/>
      <c r="C44" s="135"/>
      <c r="D44" s="136"/>
      <c r="E44" s="137"/>
      <c r="F44" s="138" t="s">
        <v>183</v>
      </c>
      <c r="G44" s="139"/>
      <c r="H44" s="61" t="str">
        <f>IFERROR(ROUND(B44/D44,0),"")</f>
        <v/>
      </c>
      <c r="I44" s="62"/>
    </row>
    <row r="45" spans="1:12" ht="19.350000000000001" customHeight="1" x14ac:dyDescent="0.25">
      <c r="D45" t="s">
        <v>182</v>
      </c>
      <c r="H45" t="s">
        <v>39</v>
      </c>
    </row>
    <row r="46" spans="1:12" ht="31.15" customHeight="1" x14ac:dyDescent="0.25">
      <c r="A46" s="7"/>
      <c r="B46" s="7"/>
      <c r="K46" s="27"/>
      <c r="L46" s="55" t="s">
        <v>51</v>
      </c>
    </row>
    <row r="47" spans="1:12" ht="19.350000000000001" customHeight="1" x14ac:dyDescent="0.25">
      <c r="K47" s="26"/>
      <c r="L47" s="26" t="s">
        <v>52</v>
      </c>
    </row>
    <row r="48" spans="1:12" ht="31.9" customHeight="1" x14ac:dyDescent="0.25">
      <c r="B48" s="104" t="s">
        <v>160</v>
      </c>
      <c r="C48" s="104"/>
      <c r="D48" s="104"/>
      <c r="E48" s="104"/>
      <c r="L48" s="26"/>
    </row>
    <row r="49" spans="2:12" ht="21.4" customHeight="1" x14ac:dyDescent="0.25">
      <c r="B49" s="20" t="s">
        <v>30</v>
      </c>
      <c r="C49" s="21"/>
      <c r="D49" s="21"/>
      <c r="E49" s="21"/>
      <c r="L49" s="26"/>
    </row>
    <row r="51" spans="2:12" ht="19.350000000000001" customHeight="1" x14ac:dyDescent="0.25">
      <c r="B51" s="9" t="s">
        <v>31</v>
      </c>
      <c r="C51" s="9"/>
    </row>
    <row r="52" spans="2:12" ht="35.65" customHeight="1" x14ac:dyDescent="0.25">
      <c r="B52" s="63" t="s">
        <v>53</v>
      </c>
      <c r="C52" s="106"/>
    </row>
    <row r="53" spans="2:12" ht="35.1" customHeight="1" x14ac:dyDescent="0.25">
      <c r="B53" s="107"/>
      <c r="C53" s="108"/>
    </row>
    <row r="54" spans="2:12" ht="13.15" customHeight="1" x14ac:dyDescent="0.25">
      <c r="B54" s="21"/>
      <c r="C54" s="21"/>
      <c r="D54" s="21"/>
      <c r="E54" s="21"/>
    </row>
    <row r="55" spans="2:12" ht="19.350000000000001" customHeight="1" x14ac:dyDescent="0.25">
      <c r="B55" s="9" t="s">
        <v>33</v>
      </c>
      <c r="C55" s="9"/>
      <c r="D55" s="9"/>
      <c r="E55" s="9"/>
      <c r="F55" s="9"/>
      <c r="G55" s="9"/>
      <c r="H55" s="9"/>
      <c r="I55" s="9"/>
      <c r="J55" s="9"/>
    </row>
    <row r="56" spans="2:12" ht="35.65" customHeight="1" thickBot="1" x14ac:dyDescent="0.3">
      <c r="B56" s="109" t="s">
        <v>34</v>
      </c>
      <c r="C56" s="110"/>
      <c r="D56" s="109" t="s">
        <v>35</v>
      </c>
      <c r="E56" s="110"/>
      <c r="F56" s="111" t="s">
        <v>36</v>
      </c>
      <c r="G56" s="126"/>
      <c r="H56" s="9"/>
      <c r="I56" s="63" t="s">
        <v>180</v>
      </c>
      <c r="J56" s="64"/>
    </row>
    <row r="57" spans="2:12" ht="35.1" customHeight="1" thickTop="1" x14ac:dyDescent="0.25">
      <c r="B57" s="127"/>
      <c r="C57" s="128"/>
      <c r="D57" s="127"/>
      <c r="E57" s="128"/>
      <c r="F57" s="258"/>
      <c r="G57" s="259"/>
      <c r="H57" s="4" t="s">
        <v>38</v>
      </c>
      <c r="I57" s="61" t="str">
        <f>IFERROR(ROUND((B57+D57)/F57,0),"")</f>
        <v/>
      </c>
      <c r="J57" s="62"/>
    </row>
    <row r="58" spans="2:12" ht="19.350000000000001" customHeight="1" x14ac:dyDescent="0.25">
      <c r="B58" s="11"/>
      <c r="I58" t="s">
        <v>39</v>
      </c>
      <c r="L58" s="16"/>
    </row>
    <row r="59" spans="2:12" ht="19.350000000000001" customHeight="1" x14ac:dyDescent="0.25">
      <c r="B59" s="7" t="s">
        <v>40</v>
      </c>
    </row>
    <row r="60" spans="2:12" ht="19.350000000000001" customHeight="1" x14ac:dyDescent="0.25">
      <c r="B60" s="9" t="s">
        <v>54</v>
      </c>
      <c r="F60" s="12"/>
    </row>
    <row r="61" spans="2:12" ht="35.65" customHeight="1" x14ac:dyDescent="0.25">
      <c r="B61" s="131" t="s">
        <v>42</v>
      </c>
      <c r="C61" s="132"/>
      <c r="D61" s="131" t="s">
        <v>43</v>
      </c>
      <c r="E61" s="132"/>
      <c r="F61" s="133" t="s">
        <v>44</v>
      </c>
      <c r="G61" s="132"/>
      <c r="H61" s="133" t="s">
        <v>45</v>
      </c>
      <c r="I61" s="132"/>
      <c r="J61" s="9"/>
      <c r="K61" s="63" t="s">
        <v>46</v>
      </c>
      <c r="L61" s="106"/>
    </row>
    <row r="62" spans="2:12" ht="35.1" customHeight="1" x14ac:dyDescent="0.25">
      <c r="B62" s="144"/>
      <c r="C62" s="108"/>
      <c r="D62" s="144"/>
      <c r="E62" s="108"/>
      <c r="F62" s="260"/>
      <c r="G62" s="261"/>
      <c r="H62" s="145">
        <v>12</v>
      </c>
      <c r="I62" s="146"/>
      <c r="J62" s="4" t="s">
        <v>38</v>
      </c>
      <c r="K62" s="147">
        <f>(B62-D62)*F62/H62</f>
        <v>0</v>
      </c>
      <c r="L62" s="148"/>
    </row>
    <row r="63" spans="2:12" ht="12" customHeight="1" x14ac:dyDescent="0.25"/>
    <row r="64" spans="2:12" ht="19.350000000000001" customHeight="1" x14ac:dyDescent="0.25">
      <c r="B64" s="9" t="s">
        <v>47</v>
      </c>
      <c r="C64" s="9"/>
      <c r="D64" s="9"/>
      <c r="E64" s="9"/>
      <c r="F64" s="9"/>
      <c r="G64" s="9"/>
      <c r="H64" s="9"/>
      <c r="I64" s="9"/>
      <c r="J64" s="9"/>
    </row>
    <row r="65" spans="1:10" ht="35.65" customHeight="1" thickBot="1" x14ac:dyDescent="0.3">
      <c r="B65" s="109" t="s">
        <v>34</v>
      </c>
      <c r="C65" s="110"/>
      <c r="D65" s="109" t="s">
        <v>35</v>
      </c>
      <c r="E65" s="110"/>
      <c r="F65" s="111" t="s">
        <v>46</v>
      </c>
      <c r="G65" s="110"/>
      <c r="H65" s="9"/>
      <c r="I65" s="63" t="s">
        <v>180</v>
      </c>
      <c r="J65" s="106"/>
    </row>
    <row r="66" spans="1:10" ht="35.1" customHeight="1" thickTop="1" x14ac:dyDescent="0.25">
      <c r="B66" s="134"/>
      <c r="C66" s="135"/>
      <c r="D66" s="134"/>
      <c r="E66" s="135"/>
      <c r="F66" s="149">
        <f>ROUNDDOWN(K62,0)</f>
        <v>0</v>
      </c>
      <c r="G66" s="150"/>
      <c r="H66" s="4" t="s">
        <v>38</v>
      </c>
      <c r="I66" s="61" t="str">
        <f>IFERROR(ROUND((B66+D66)/F66,0),"")</f>
        <v/>
      </c>
      <c r="J66" s="62"/>
    </row>
    <row r="67" spans="1:10" ht="19.350000000000001" customHeight="1" x14ac:dyDescent="0.25">
      <c r="F67" t="s">
        <v>48</v>
      </c>
      <c r="I67" t="s">
        <v>39</v>
      </c>
    </row>
    <row r="68" spans="1:10" ht="19.350000000000001" customHeight="1" x14ac:dyDescent="0.25">
      <c r="B68" s="9" t="s">
        <v>49</v>
      </c>
      <c r="C68" s="9"/>
      <c r="D68" s="9"/>
      <c r="E68" s="9"/>
      <c r="F68" s="9"/>
      <c r="G68" s="9"/>
      <c r="H68" s="9"/>
      <c r="I68" s="9"/>
      <c r="J68" s="9"/>
    </row>
    <row r="69" spans="1:10" ht="35.65" customHeight="1" thickBot="1" x14ac:dyDescent="0.3">
      <c r="B69" s="109" t="s">
        <v>50</v>
      </c>
      <c r="C69" s="110"/>
      <c r="D69" s="140" t="s">
        <v>181</v>
      </c>
      <c r="E69" s="141"/>
      <c r="F69" s="142"/>
      <c r="G69" s="143"/>
      <c r="H69" s="63" t="s">
        <v>180</v>
      </c>
      <c r="I69" s="64"/>
      <c r="J69" s="59"/>
    </row>
    <row r="70" spans="1:10" ht="35.1" customHeight="1" thickTop="1" x14ac:dyDescent="0.25">
      <c r="B70" s="134"/>
      <c r="C70" s="135"/>
      <c r="D70" s="136"/>
      <c r="E70" s="137"/>
      <c r="F70" s="138" t="s">
        <v>183</v>
      </c>
      <c r="G70" s="139"/>
      <c r="H70" s="61" t="str">
        <f>IFERROR(ROUND(B70/D70,0),"")</f>
        <v/>
      </c>
      <c r="I70" s="62"/>
      <c r="J70" s="60"/>
    </row>
    <row r="71" spans="1:10" ht="19.149999999999999" customHeight="1" x14ac:dyDescent="0.25">
      <c r="A71" s="3"/>
      <c r="D71" t="s">
        <v>182</v>
      </c>
      <c r="H71" t="s">
        <v>39</v>
      </c>
    </row>
    <row r="72" spans="1:10" ht="19.350000000000001" customHeight="1" x14ac:dyDescent="0.25">
      <c r="A72" s="5"/>
      <c r="B72" s="5"/>
    </row>
    <row r="73" spans="1:10" ht="19.350000000000001" customHeight="1" x14ac:dyDescent="0.25"/>
    <row r="74" spans="1:10" ht="13.5" customHeight="1" x14ac:dyDescent="0.25"/>
    <row r="75" spans="1:10" ht="24.6" customHeight="1" x14ac:dyDescent="0.25"/>
    <row r="76" spans="1:10" ht="43.35" customHeight="1" x14ac:dyDescent="0.25"/>
    <row r="77" spans="1:10" ht="35.1" hidden="1" customHeight="1" x14ac:dyDescent="0.25"/>
    <row r="78" spans="1:10" ht="22.15" hidden="1" customHeight="1" x14ac:dyDescent="0.25">
      <c r="G78" s="47" t="s">
        <v>55</v>
      </c>
    </row>
    <row r="79" spans="1:10" hidden="1" x14ac:dyDescent="0.25">
      <c r="C79" s="38" t="e">
        <f>VLOOKUP(I7,※参考参照データ!$A$3:$D$49,4,0)</f>
        <v>#N/A</v>
      </c>
      <c r="D79" t="s">
        <v>56</v>
      </c>
      <c r="E79" s="38" t="e">
        <f>VLOOKUP(I7,※参考参照データ!$A$3:$D$49,4,0)</f>
        <v>#N/A</v>
      </c>
      <c r="F79" t="s">
        <v>57</v>
      </c>
      <c r="G79" s="44"/>
      <c r="H79" s="44" t="s">
        <v>58</v>
      </c>
      <c r="I79" s="44" t="s">
        <v>59</v>
      </c>
    </row>
    <row r="80" spans="1:10" hidden="1" x14ac:dyDescent="0.25">
      <c r="C80" t="e">
        <f>VLOOKUP(I7,※参考参照データ!$A$3:$D$49,2,0)</f>
        <v>#N/A</v>
      </c>
      <c r="E80" t="e">
        <f>VLOOKUP(I7,※参考参照データ!$A$3:$D$49,3,0)</f>
        <v>#N/A</v>
      </c>
      <c r="G80" s="45" t="s">
        <v>60</v>
      </c>
      <c r="H80" s="44">
        <f>B27</f>
        <v>0</v>
      </c>
      <c r="I80" s="44">
        <f>B53</f>
        <v>0</v>
      </c>
    </row>
    <row r="81" spans="2:9" hidden="1" x14ac:dyDescent="0.25">
      <c r="G81" s="45" t="s">
        <v>61</v>
      </c>
      <c r="H81" s="46" t="str">
        <f>IF(F31="","",I31)</f>
        <v/>
      </c>
      <c r="I81" s="46" t="str">
        <f>IF(F57="","",I57)</f>
        <v/>
      </c>
    </row>
    <row r="82" spans="2:9" hidden="1" x14ac:dyDescent="0.25">
      <c r="G82" s="45" t="s">
        <v>62</v>
      </c>
      <c r="H82" s="46" t="str">
        <f>IF(F40="","",I40)</f>
        <v/>
      </c>
      <c r="I82" s="46" t="str">
        <f>IF(F66="","",I66)</f>
        <v/>
      </c>
    </row>
    <row r="83" spans="2:9" hidden="1" x14ac:dyDescent="0.25">
      <c r="G83" s="45" t="s">
        <v>63</v>
      </c>
      <c r="H83" s="46" t="str">
        <f>IF(F44="","",H44)</f>
        <v/>
      </c>
      <c r="I83" s="46">
        <f>IF(F70="","",I70)</f>
        <v>0</v>
      </c>
    </row>
    <row r="84" spans="2:9" hidden="1" x14ac:dyDescent="0.25">
      <c r="G84" s="45" t="s">
        <v>64</v>
      </c>
      <c r="H84" s="44" t="str">
        <f>IFERROR(SMALL(H80:H83,COUNTIF(H80:H83,0)+1),"最低賃金を算出してください")</f>
        <v>最低賃金を算出してください</v>
      </c>
      <c r="I84" s="44" t="str">
        <f>IFERROR(SMALL(I80:I83,COUNTIF(I80:I83,0)+1),"最低賃金を算出してください")</f>
        <v>最低賃金を算出してください</v>
      </c>
    </row>
    <row r="85" spans="2:9" hidden="1" x14ac:dyDescent="0.25"/>
    <row r="86" spans="2:9" hidden="1" x14ac:dyDescent="0.25"/>
    <row r="87" spans="2:9" hidden="1" x14ac:dyDescent="0.25">
      <c r="C87" t="str">
        <f>IFERROR(IF(I11="","",IF(I10&gt;I11,"エラー",I11-I10)),"")</f>
        <v/>
      </c>
    </row>
    <row r="88" spans="2:9" ht="16.5" hidden="1" x14ac:dyDescent="0.25">
      <c r="C88" s="7"/>
    </row>
    <row r="89" spans="2:9" hidden="1" x14ac:dyDescent="0.25">
      <c r="C89" s="10" t="s">
        <v>65</v>
      </c>
    </row>
    <row r="90" spans="2:9" ht="16.5" hidden="1" x14ac:dyDescent="0.25">
      <c r="C90" s="9"/>
    </row>
    <row r="91" spans="2:9" ht="16.5" hidden="1" x14ac:dyDescent="0.25">
      <c r="C91" s="7"/>
    </row>
    <row r="92" spans="2:9" ht="20.25" hidden="1" customHeight="1" x14ac:dyDescent="0.25">
      <c r="B92" s="42">
        <f>IFERROR(I12-I10,0)</f>
        <v>0</v>
      </c>
      <c r="C92" s="7" t="s">
        <v>66</v>
      </c>
    </row>
    <row r="93" spans="2:9" ht="16.5" hidden="1" x14ac:dyDescent="0.25">
      <c r="B93" s="42">
        <f>IFERROR(I12-I11,0)</f>
        <v>0</v>
      </c>
      <c r="C93" s="7" t="s">
        <v>67</v>
      </c>
    </row>
    <row r="94" spans="2:9" hidden="1" x14ac:dyDescent="0.25"/>
    <row r="95" spans="2:9" hidden="1" x14ac:dyDescent="0.25"/>
    <row r="96" spans="2:9" hidden="1" x14ac:dyDescent="0.25"/>
    <row r="97" hidden="1" x14ac:dyDescent="0.25"/>
    <row r="98" hidden="1" x14ac:dyDescent="0.25"/>
  </sheetData>
  <mergeCells count="103">
    <mergeCell ref="B70:C70"/>
    <mergeCell ref="D70:E70"/>
    <mergeCell ref="F70:G70"/>
    <mergeCell ref="B65:C65"/>
    <mergeCell ref="D65:E65"/>
    <mergeCell ref="F65:G65"/>
    <mergeCell ref="I65:J65"/>
    <mergeCell ref="B66:C66"/>
    <mergeCell ref="D66:E66"/>
    <mergeCell ref="F66:G66"/>
    <mergeCell ref="I66:J66"/>
    <mergeCell ref="B44:C44"/>
    <mergeCell ref="D44:E44"/>
    <mergeCell ref="F44:G44"/>
    <mergeCell ref="H43:I43"/>
    <mergeCell ref="K15:L15"/>
    <mergeCell ref="C13:D13"/>
    <mergeCell ref="B69:C69"/>
    <mergeCell ref="D69:E69"/>
    <mergeCell ref="F69:G69"/>
    <mergeCell ref="B48:E48"/>
    <mergeCell ref="B52:C52"/>
    <mergeCell ref="B53:C53"/>
    <mergeCell ref="B43:C43"/>
    <mergeCell ref="D43:E43"/>
    <mergeCell ref="F43:G43"/>
    <mergeCell ref="K61:L61"/>
    <mergeCell ref="B62:C62"/>
    <mergeCell ref="D62:E62"/>
    <mergeCell ref="F62:G62"/>
    <mergeCell ref="H62:I62"/>
    <mergeCell ref="K62:L62"/>
    <mergeCell ref="I56:J56"/>
    <mergeCell ref="B57:C57"/>
    <mergeCell ref="D57:E57"/>
    <mergeCell ref="F57:G57"/>
    <mergeCell ref="I57:J57"/>
    <mergeCell ref="B61:C61"/>
    <mergeCell ref="D61:E61"/>
    <mergeCell ref="F61:G61"/>
    <mergeCell ref="H61:I61"/>
    <mergeCell ref="B56:C56"/>
    <mergeCell ref="D56:E56"/>
    <mergeCell ref="F56:G56"/>
    <mergeCell ref="B39:C39"/>
    <mergeCell ref="D39:E39"/>
    <mergeCell ref="F39:G39"/>
    <mergeCell ref="I39:J39"/>
    <mergeCell ref="B40:C40"/>
    <mergeCell ref="D40:E40"/>
    <mergeCell ref="F40:G40"/>
    <mergeCell ref="I40:J40"/>
    <mergeCell ref="F17:L17"/>
    <mergeCell ref="B36:C36"/>
    <mergeCell ref="D36:E36"/>
    <mergeCell ref="F36:G36"/>
    <mergeCell ref="H36:I36"/>
    <mergeCell ref="K36:L36"/>
    <mergeCell ref="B30:C30"/>
    <mergeCell ref="D30:E30"/>
    <mergeCell ref="F30:G30"/>
    <mergeCell ref="I30:J30"/>
    <mergeCell ref="B31:C31"/>
    <mergeCell ref="D31:E31"/>
    <mergeCell ref="F31:G31"/>
    <mergeCell ref="I31:J31"/>
    <mergeCell ref="I10:J10"/>
    <mergeCell ref="K10:L10"/>
    <mergeCell ref="F13:H13"/>
    <mergeCell ref="F16:L16"/>
    <mergeCell ref="B35:C35"/>
    <mergeCell ref="D35:E35"/>
    <mergeCell ref="F35:G35"/>
    <mergeCell ref="H35:I35"/>
    <mergeCell ref="K35:L35"/>
    <mergeCell ref="B20:E20"/>
    <mergeCell ref="B21:J21"/>
    <mergeCell ref="B26:C26"/>
    <mergeCell ref="B27:C27"/>
    <mergeCell ref="H44:I44"/>
    <mergeCell ref="H69:I69"/>
    <mergeCell ref="H70:I70"/>
    <mergeCell ref="K3:L3"/>
    <mergeCell ref="B4:K4"/>
    <mergeCell ref="B6:C6"/>
    <mergeCell ref="F7:H7"/>
    <mergeCell ref="I7:J7"/>
    <mergeCell ref="C9:D9"/>
    <mergeCell ref="F14:H14"/>
    <mergeCell ref="F15:H15"/>
    <mergeCell ref="C11:D11"/>
    <mergeCell ref="F11:H11"/>
    <mergeCell ref="I11:J11"/>
    <mergeCell ref="K11:L11"/>
    <mergeCell ref="C12:D12"/>
    <mergeCell ref="F12:H12"/>
    <mergeCell ref="I12:J12"/>
    <mergeCell ref="K12:L12"/>
    <mergeCell ref="F9:H9"/>
    <mergeCell ref="I9:J9"/>
    <mergeCell ref="K9:L9"/>
    <mergeCell ref="C10:D10"/>
    <mergeCell ref="F10:H10"/>
  </mergeCells>
  <phoneticPr fontId="1"/>
  <conditionalFormatting sqref="F16">
    <cfRule type="expression" dxfId="3" priority="6">
      <formula>$F$16&lt;&gt;""</formula>
    </cfRule>
  </conditionalFormatting>
  <conditionalFormatting sqref="F15:J15">
    <cfRule type="expression" dxfId="2" priority="2">
      <formula>($I$13="はい")&amp;($I$15="いいえ")</formula>
    </cfRule>
  </conditionalFormatting>
  <conditionalFormatting sqref="F17:L17">
    <cfRule type="expression" dxfId="1" priority="1">
      <formula>$F$17&lt;&gt;""</formula>
    </cfRule>
  </conditionalFormatting>
  <conditionalFormatting sqref="I11:I12">
    <cfRule type="expression" dxfId="0" priority="4">
      <formula>$I$11="最低賃金を算出してください"</formula>
    </cfRule>
  </conditionalFormatting>
  <pageMargins left="0.7" right="0.7" top="0.75" bottom="0.75" header="0.3" footer="0.3"/>
  <pageSetup paperSize="9" scale="53" fitToHeight="0" orientation="portrait" r:id="rId1"/>
  <rowBreaks count="1" manualBreakCount="1">
    <brk id="45" max="11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21A20C9-0890-47AE-A274-D4CE67A170C6}">
          <x14:formula1>
            <xm:f>※参考参照データ!$A$3:$A$49</xm:f>
          </x14:formula1>
          <xm:sqref>I7:J7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52EED-B6B6-4280-BA73-4E0CD03A2EF6}">
  <sheetPr>
    <pageSetUpPr fitToPage="1"/>
  </sheetPr>
  <dimension ref="A1:I12"/>
  <sheetViews>
    <sheetView showGridLines="0" workbookViewId="0">
      <selection activeCell="D6" sqref="D6"/>
    </sheetView>
  </sheetViews>
  <sheetFormatPr defaultRowHeight="14.25" x14ac:dyDescent="0.25"/>
  <sheetData>
    <row r="1" spans="1:9" x14ac:dyDescent="0.25">
      <c r="A1" t="s">
        <v>163</v>
      </c>
    </row>
    <row r="2" spans="1:9" x14ac:dyDescent="0.25">
      <c r="A2" t="s">
        <v>166</v>
      </c>
    </row>
    <row r="3" spans="1:9" x14ac:dyDescent="0.25">
      <c r="A3" t="s">
        <v>167</v>
      </c>
      <c r="I3" t="s">
        <v>164</v>
      </c>
    </row>
    <row r="12" spans="1:9" x14ac:dyDescent="0.25">
      <c r="A12" t="s">
        <v>165</v>
      </c>
    </row>
  </sheetData>
  <phoneticPr fontId="1"/>
  <pageMargins left="0.7" right="0.7" top="0.75" bottom="0.75" header="0.3" footer="0.3"/>
  <pageSetup paperSize="9" scale="7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pageSetUpPr fitToPage="1"/>
  </sheetPr>
  <dimension ref="A1:BS72"/>
  <sheetViews>
    <sheetView showGridLines="0" topLeftCell="A4" zoomScaleNormal="100" zoomScaleSheetLayoutView="110" workbookViewId="0">
      <selection activeCell="BT13" sqref="BT13"/>
    </sheetView>
  </sheetViews>
  <sheetFormatPr defaultColWidth="1.875" defaultRowHeight="7.5" customHeight="1" x14ac:dyDescent="0.25"/>
  <cols>
    <col min="1" max="11" width="1.875" style="1"/>
    <col min="12" max="59" width="2.125" style="1" customWidth="1"/>
    <col min="60" max="68" width="1.875" style="1"/>
    <col min="69" max="69" width="6.125" style="1" customWidth="1"/>
    <col min="70" max="70" width="5.375" style="1" customWidth="1"/>
    <col min="71" max="71" width="14.125" style="1" customWidth="1"/>
    <col min="72" max="72" width="11.875" style="1" customWidth="1"/>
    <col min="73" max="16384" width="1.875" style="1"/>
  </cols>
  <sheetData>
    <row r="1" spans="1:67" ht="7.5" customHeight="1" x14ac:dyDescent="0.25">
      <c r="A1" s="2"/>
      <c r="B1" s="180" t="s">
        <v>68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  <c r="AP1" s="180"/>
      <c r="AQ1" s="180"/>
      <c r="AR1" s="180"/>
      <c r="AS1" s="180"/>
      <c r="AT1" s="180"/>
      <c r="AU1" s="180"/>
      <c r="AV1" s="180"/>
      <c r="AW1" s="180"/>
      <c r="AX1" s="180"/>
      <c r="AY1" s="180"/>
      <c r="AZ1" s="180"/>
      <c r="BA1" s="180"/>
      <c r="BB1" s="180"/>
      <c r="BC1" s="180"/>
      <c r="BD1" s="180"/>
      <c r="BE1" s="180"/>
      <c r="BF1" s="180"/>
      <c r="BG1" s="180"/>
      <c r="BH1" s="180"/>
      <c r="BI1" s="180"/>
      <c r="BJ1" s="180"/>
      <c r="BK1" s="180"/>
      <c r="BL1" s="180"/>
      <c r="BM1" s="180"/>
      <c r="BN1" s="180"/>
      <c r="BO1" s="180"/>
    </row>
    <row r="2" spans="1:67" ht="7.5" customHeight="1" x14ac:dyDescent="0.25">
      <c r="A2" s="2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0"/>
      <c r="BE2" s="180"/>
      <c r="BF2" s="180"/>
      <c r="BG2" s="180"/>
      <c r="BH2" s="180"/>
      <c r="BI2" s="180"/>
      <c r="BJ2" s="180"/>
      <c r="BK2" s="180"/>
      <c r="BL2" s="180"/>
      <c r="BM2" s="180"/>
      <c r="BN2" s="180"/>
      <c r="BO2" s="180"/>
    </row>
    <row r="3" spans="1:67" ht="7.5" customHeight="1" x14ac:dyDescent="0.25">
      <c r="A3" s="2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  <c r="AP3" s="180"/>
      <c r="AQ3" s="180"/>
      <c r="AR3" s="180"/>
      <c r="AS3" s="180"/>
      <c r="AT3" s="180"/>
      <c r="AU3" s="180"/>
      <c r="AV3" s="180"/>
      <c r="AW3" s="180"/>
      <c r="AX3" s="180"/>
      <c r="AY3" s="180"/>
      <c r="AZ3" s="180"/>
      <c r="BA3" s="180"/>
      <c r="BB3" s="180"/>
      <c r="BC3" s="180"/>
      <c r="BD3" s="180"/>
      <c r="BE3" s="180"/>
      <c r="BF3" s="180"/>
      <c r="BG3" s="180"/>
      <c r="BH3" s="180"/>
      <c r="BI3" s="180"/>
      <c r="BJ3" s="180"/>
      <c r="BK3" s="180"/>
      <c r="BL3" s="180"/>
      <c r="BM3" s="180"/>
      <c r="BN3" s="180"/>
      <c r="BO3" s="180"/>
    </row>
    <row r="4" spans="1:67" ht="7.5" customHeight="1" x14ac:dyDescent="0.25">
      <c r="A4" s="2"/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80"/>
      <c r="AU4" s="180"/>
      <c r="AV4" s="180"/>
      <c r="AW4" s="180"/>
      <c r="AX4" s="180"/>
      <c r="AY4" s="180"/>
      <c r="AZ4" s="180"/>
      <c r="BA4" s="180"/>
      <c r="BB4" s="180"/>
      <c r="BC4" s="180"/>
      <c r="BD4" s="180"/>
      <c r="BE4" s="180"/>
      <c r="BF4" s="180"/>
      <c r="BG4" s="180"/>
      <c r="BH4" s="180"/>
      <c r="BI4" s="180"/>
      <c r="BJ4" s="180"/>
      <c r="BK4" s="180"/>
      <c r="BL4" s="180"/>
      <c r="BM4" s="180"/>
      <c r="BN4" s="180"/>
      <c r="BO4" s="180"/>
    </row>
    <row r="5" spans="1:67" ht="7.5" customHeight="1" thickBot="1" x14ac:dyDescent="0.3"/>
    <row r="6" spans="1:67" ht="7.5" customHeight="1" thickTop="1" x14ac:dyDescent="0.25">
      <c r="B6" s="198" t="s">
        <v>69</v>
      </c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3"/>
      <c r="R6" s="181" t="s">
        <v>70</v>
      </c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3"/>
      <c r="AD6" s="181" t="s">
        <v>71</v>
      </c>
      <c r="AE6" s="182"/>
      <c r="AF6" s="182"/>
      <c r="AG6" s="182"/>
      <c r="AH6" s="182"/>
      <c r="AI6" s="182"/>
      <c r="AJ6" s="182"/>
      <c r="AK6" s="182"/>
      <c r="AL6" s="182"/>
      <c r="AM6" s="182"/>
      <c r="AN6" s="182"/>
      <c r="AO6" s="183"/>
      <c r="AP6" s="181" t="s">
        <v>72</v>
      </c>
      <c r="AQ6" s="182"/>
      <c r="AR6" s="182"/>
      <c r="AS6" s="182"/>
      <c r="AT6" s="182"/>
      <c r="AU6" s="182"/>
      <c r="AV6" s="182"/>
      <c r="AW6" s="182"/>
      <c r="AX6" s="182"/>
      <c r="AY6" s="182"/>
      <c r="AZ6" s="182"/>
      <c r="BA6" s="182"/>
      <c r="BB6" s="182"/>
      <c r="BC6" s="182"/>
      <c r="BD6" s="182"/>
      <c r="BE6" s="182"/>
      <c r="BF6" s="182"/>
      <c r="BG6" s="182"/>
      <c r="BH6" s="182"/>
      <c r="BI6" s="183"/>
      <c r="BJ6" s="193" t="s">
        <v>73</v>
      </c>
      <c r="BK6" s="193"/>
      <c r="BL6" s="193"/>
      <c r="BM6" s="193"/>
      <c r="BN6" s="193"/>
      <c r="BO6" s="194"/>
    </row>
    <row r="7" spans="1:67" ht="7.5" customHeight="1" x14ac:dyDescent="0.25">
      <c r="B7" s="199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6"/>
      <c r="R7" s="184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6"/>
      <c r="AD7" s="184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6"/>
      <c r="AP7" s="184"/>
      <c r="AQ7" s="185"/>
      <c r="AR7" s="185"/>
      <c r="AS7" s="185"/>
      <c r="AT7" s="185"/>
      <c r="AU7" s="185"/>
      <c r="AV7" s="185"/>
      <c r="AW7" s="185"/>
      <c r="AX7" s="185"/>
      <c r="AY7" s="185"/>
      <c r="AZ7" s="185"/>
      <c r="BA7" s="185"/>
      <c r="BB7" s="185"/>
      <c r="BC7" s="185"/>
      <c r="BD7" s="185"/>
      <c r="BE7" s="185"/>
      <c r="BF7" s="185"/>
      <c r="BG7" s="185"/>
      <c r="BH7" s="185"/>
      <c r="BI7" s="186"/>
      <c r="BJ7" s="170"/>
      <c r="BK7" s="170"/>
      <c r="BL7" s="170"/>
      <c r="BM7" s="170"/>
      <c r="BN7" s="170"/>
      <c r="BO7" s="195"/>
    </row>
    <row r="8" spans="1:67" ht="7.5" customHeight="1" x14ac:dyDescent="0.25">
      <c r="B8" s="200" t="s">
        <v>74</v>
      </c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187" t="s">
        <v>75</v>
      </c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9"/>
      <c r="AD8" s="187" t="s">
        <v>76</v>
      </c>
      <c r="AE8" s="188"/>
      <c r="AF8" s="188"/>
      <c r="AG8" s="188"/>
      <c r="AH8" s="188"/>
      <c r="AI8" s="188"/>
      <c r="AJ8" s="188"/>
      <c r="AK8" s="188"/>
      <c r="AL8" s="188"/>
      <c r="AM8" s="188"/>
      <c r="AN8" s="188"/>
      <c r="AO8" s="189"/>
      <c r="AP8" s="187" t="s">
        <v>77</v>
      </c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8"/>
      <c r="BG8" s="188"/>
      <c r="BH8" s="188"/>
      <c r="BI8" s="189"/>
      <c r="BJ8" s="170" t="s">
        <v>78</v>
      </c>
      <c r="BK8" s="170"/>
      <c r="BL8" s="170"/>
      <c r="BM8" s="170"/>
      <c r="BN8" s="170"/>
      <c r="BO8" s="195"/>
    </row>
    <row r="9" spans="1:67" ht="7.5" customHeight="1" thickBot="1" x14ac:dyDescent="0.3">
      <c r="B9" s="202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190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2"/>
      <c r="AD9" s="190"/>
      <c r="AE9" s="191"/>
      <c r="AF9" s="191"/>
      <c r="AG9" s="191"/>
      <c r="AH9" s="191"/>
      <c r="AI9" s="191"/>
      <c r="AJ9" s="191"/>
      <c r="AK9" s="191"/>
      <c r="AL9" s="191"/>
      <c r="AM9" s="191"/>
      <c r="AN9" s="191"/>
      <c r="AO9" s="192"/>
      <c r="AP9" s="190"/>
      <c r="AQ9" s="191"/>
      <c r="AR9" s="191"/>
      <c r="AS9" s="191"/>
      <c r="AT9" s="191"/>
      <c r="AU9" s="191"/>
      <c r="AV9" s="191"/>
      <c r="AW9" s="191"/>
      <c r="AX9" s="191"/>
      <c r="AY9" s="191"/>
      <c r="AZ9" s="191"/>
      <c r="BA9" s="191"/>
      <c r="BB9" s="191"/>
      <c r="BC9" s="191"/>
      <c r="BD9" s="191"/>
      <c r="BE9" s="191"/>
      <c r="BF9" s="191"/>
      <c r="BG9" s="191"/>
      <c r="BH9" s="191"/>
      <c r="BI9" s="192"/>
      <c r="BJ9" s="196"/>
      <c r="BK9" s="196"/>
      <c r="BL9" s="196"/>
      <c r="BM9" s="196"/>
      <c r="BN9" s="196"/>
      <c r="BO9" s="197"/>
    </row>
    <row r="10" spans="1:67" ht="7.5" customHeight="1" thickTop="1" thickBot="1" x14ac:dyDescent="0.3"/>
    <row r="11" spans="1:67" ht="17.45" customHeight="1" thickTop="1" x14ac:dyDescent="0.25">
      <c r="B11" s="240" t="s">
        <v>79</v>
      </c>
      <c r="C11" s="204"/>
      <c r="D11" s="204"/>
      <c r="E11" s="204"/>
      <c r="F11" s="204"/>
      <c r="G11" s="204"/>
      <c r="H11" s="204"/>
      <c r="I11" s="204"/>
      <c r="J11" s="204"/>
      <c r="K11" s="204"/>
      <c r="L11" s="171" t="s">
        <v>168</v>
      </c>
      <c r="M11" s="172"/>
      <c r="N11" s="172"/>
      <c r="O11" s="173"/>
      <c r="P11" s="171" t="s">
        <v>169</v>
      </c>
      <c r="Q11" s="172"/>
      <c r="R11" s="172"/>
      <c r="S11" s="173"/>
      <c r="T11" s="171" t="s">
        <v>170</v>
      </c>
      <c r="U11" s="172"/>
      <c r="V11" s="172"/>
      <c r="W11" s="173"/>
      <c r="X11" s="171" t="s">
        <v>171</v>
      </c>
      <c r="Y11" s="172"/>
      <c r="Z11" s="172"/>
      <c r="AA11" s="173"/>
      <c r="AB11" s="171" t="s">
        <v>172</v>
      </c>
      <c r="AC11" s="172"/>
      <c r="AD11" s="172"/>
      <c r="AE11" s="173"/>
      <c r="AF11" s="171" t="s">
        <v>173</v>
      </c>
      <c r="AG11" s="172"/>
      <c r="AH11" s="172"/>
      <c r="AI11" s="173"/>
      <c r="AJ11" s="171" t="s">
        <v>174</v>
      </c>
      <c r="AK11" s="172"/>
      <c r="AL11" s="172"/>
      <c r="AM11" s="173"/>
      <c r="AN11" s="171" t="s">
        <v>175</v>
      </c>
      <c r="AO11" s="172"/>
      <c r="AP11" s="172"/>
      <c r="AQ11" s="173"/>
      <c r="AR11" s="171" t="s">
        <v>176</v>
      </c>
      <c r="AS11" s="172"/>
      <c r="AT11" s="172"/>
      <c r="AU11" s="173"/>
      <c r="AV11" s="171" t="s">
        <v>177</v>
      </c>
      <c r="AW11" s="172"/>
      <c r="AX11" s="172"/>
      <c r="AY11" s="173"/>
      <c r="AZ11" s="171" t="s">
        <v>178</v>
      </c>
      <c r="BA11" s="172"/>
      <c r="BB11" s="172"/>
      <c r="BC11" s="173"/>
      <c r="BD11" s="171" t="s">
        <v>179</v>
      </c>
      <c r="BE11" s="172"/>
      <c r="BF11" s="172"/>
      <c r="BG11" s="173"/>
      <c r="BH11" s="204" t="s">
        <v>80</v>
      </c>
      <c r="BI11" s="204"/>
      <c r="BJ11" s="204"/>
      <c r="BK11" s="204"/>
      <c r="BL11" s="204"/>
      <c r="BM11" s="204"/>
      <c r="BN11" s="204"/>
      <c r="BO11" s="205"/>
    </row>
    <row r="12" spans="1:67" ht="17.45" customHeight="1" x14ac:dyDescent="0.25">
      <c r="B12" s="200"/>
      <c r="C12" s="201"/>
      <c r="D12" s="201"/>
      <c r="E12" s="201"/>
      <c r="F12" s="201"/>
      <c r="G12" s="201"/>
      <c r="H12" s="201"/>
      <c r="I12" s="201"/>
      <c r="J12" s="201"/>
      <c r="K12" s="201"/>
      <c r="L12" s="174"/>
      <c r="M12" s="175"/>
      <c r="N12" s="175"/>
      <c r="O12" s="176"/>
      <c r="P12" s="174"/>
      <c r="Q12" s="175"/>
      <c r="R12" s="175"/>
      <c r="S12" s="176"/>
      <c r="T12" s="174"/>
      <c r="U12" s="175"/>
      <c r="V12" s="175"/>
      <c r="W12" s="176"/>
      <c r="X12" s="174"/>
      <c r="Y12" s="175"/>
      <c r="Z12" s="175"/>
      <c r="AA12" s="176"/>
      <c r="AB12" s="174"/>
      <c r="AC12" s="175"/>
      <c r="AD12" s="175"/>
      <c r="AE12" s="176"/>
      <c r="AF12" s="174"/>
      <c r="AG12" s="175"/>
      <c r="AH12" s="175"/>
      <c r="AI12" s="176"/>
      <c r="AJ12" s="174"/>
      <c r="AK12" s="175"/>
      <c r="AL12" s="175"/>
      <c r="AM12" s="176"/>
      <c r="AN12" s="174"/>
      <c r="AO12" s="175"/>
      <c r="AP12" s="175"/>
      <c r="AQ12" s="176"/>
      <c r="AR12" s="174"/>
      <c r="AS12" s="175"/>
      <c r="AT12" s="175"/>
      <c r="AU12" s="176"/>
      <c r="AV12" s="174"/>
      <c r="AW12" s="175"/>
      <c r="AX12" s="175"/>
      <c r="AY12" s="176"/>
      <c r="AZ12" s="174"/>
      <c r="BA12" s="175"/>
      <c r="BB12" s="175"/>
      <c r="BC12" s="176"/>
      <c r="BD12" s="174"/>
      <c r="BE12" s="175"/>
      <c r="BF12" s="175"/>
      <c r="BG12" s="176"/>
      <c r="BH12" s="201"/>
      <c r="BI12" s="201"/>
      <c r="BJ12" s="201"/>
      <c r="BK12" s="201"/>
      <c r="BL12" s="201"/>
      <c r="BM12" s="201"/>
      <c r="BN12" s="201"/>
      <c r="BO12" s="206"/>
    </row>
    <row r="13" spans="1:67" ht="17.45" customHeight="1" x14ac:dyDescent="0.25">
      <c r="B13" s="200"/>
      <c r="C13" s="201"/>
      <c r="D13" s="201"/>
      <c r="E13" s="201"/>
      <c r="F13" s="201"/>
      <c r="G13" s="201"/>
      <c r="H13" s="201"/>
      <c r="I13" s="201"/>
      <c r="J13" s="201"/>
      <c r="K13" s="201"/>
      <c r="L13" s="177"/>
      <c r="M13" s="178"/>
      <c r="N13" s="178"/>
      <c r="O13" s="179"/>
      <c r="P13" s="177"/>
      <c r="Q13" s="178"/>
      <c r="R13" s="178"/>
      <c r="S13" s="179"/>
      <c r="T13" s="177"/>
      <c r="U13" s="178"/>
      <c r="V13" s="178"/>
      <c r="W13" s="179"/>
      <c r="X13" s="177"/>
      <c r="Y13" s="178"/>
      <c r="Z13" s="178"/>
      <c r="AA13" s="179"/>
      <c r="AB13" s="177"/>
      <c r="AC13" s="178"/>
      <c r="AD13" s="178"/>
      <c r="AE13" s="179"/>
      <c r="AF13" s="177"/>
      <c r="AG13" s="178"/>
      <c r="AH13" s="178"/>
      <c r="AI13" s="179"/>
      <c r="AJ13" s="177"/>
      <c r="AK13" s="178"/>
      <c r="AL13" s="178"/>
      <c r="AM13" s="179"/>
      <c r="AN13" s="177"/>
      <c r="AO13" s="178"/>
      <c r="AP13" s="178"/>
      <c r="AQ13" s="179"/>
      <c r="AR13" s="177"/>
      <c r="AS13" s="178"/>
      <c r="AT13" s="178"/>
      <c r="AU13" s="179"/>
      <c r="AV13" s="177"/>
      <c r="AW13" s="178"/>
      <c r="AX13" s="178"/>
      <c r="AY13" s="179"/>
      <c r="AZ13" s="177"/>
      <c r="BA13" s="178"/>
      <c r="BB13" s="178"/>
      <c r="BC13" s="179"/>
      <c r="BD13" s="177"/>
      <c r="BE13" s="178"/>
      <c r="BF13" s="178"/>
      <c r="BG13" s="179"/>
      <c r="BH13" s="201"/>
      <c r="BI13" s="201"/>
      <c r="BJ13" s="201"/>
      <c r="BK13" s="201"/>
      <c r="BL13" s="201"/>
      <c r="BM13" s="201"/>
      <c r="BN13" s="201"/>
      <c r="BO13" s="206"/>
    </row>
    <row r="14" spans="1:67" ht="7.5" customHeight="1" x14ac:dyDescent="0.25">
      <c r="B14" s="169" t="s">
        <v>81</v>
      </c>
      <c r="C14" s="170"/>
      <c r="D14" s="170"/>
      <c r="E14" s="170"/>
      <c r="F14" s="170"/>
      <c r="G14" s="170"/>
      <c r="H14" s="170"/>
      <c r="I14" s="170"/>
      <c r="J14" s="170"/>
      <c r="K14" s="170"/>
      <c r="L14" s="166">
        <v>20</v>
      </c>
      <c r="M14" s="166"/>
      <c r="N14" s="166"/>
      <c r="O14" s="166"/>
      <c r="P14" s="166">
        <v>19</v>
      </c>
      <c r="Q14" s="166"/>
      <c r="R14" s="166"/>
      <c r="S14" s="166"/>
      <c r="T14" s="166">
        <v>22</v>
      </c>
      <c r="U14" s="166"/>
      <c r="V14" s="166"/>
      <c r="W14" s="166"/>
      <c r="X14" s="166">
        <v>20</v>
      </c>
      <c r="Y14" s="166"/>
      <c r="Z14" s="166"/>
      <c r="AA14" s="166"/>
      <c r="AB14" s="166">
        <v>22</v>
      </c>
      <c r="AC14" s="166"/>
      <c r="AD14" s="166"/>
      <c r="AE14" s="166"/>
      <c r="AF14" s="166">
        <v>20</v>
      </c>
      <c r="AG14" s="166"/>
      <c r="AH14" s="166"/>
      <c r="AI14" s="166"/>
      <c r="AJ14" s="166">
        <v>20</v>
      </c>
      <c r="AK14" s="166"/>
      <c r="AL14" s="166"/>
      <c r="AM14" s="166"/>
      <c r="AN14" s="166">
        <v>20</v>
      </c>
      <c r="AO14" s="166"/>
      <c r="AP14" s="166"/>
      <c r="AQ14" s="166"/>
      <c r="AR14" s="166">
        <v>21</v>
      </c>
      <c r="AS14" s="166"/>
      <c r="AT14" s="166"/>
      <c r="AU14" s="166"/>
      <c r="AV14" s="166">
        <v>20</v>
      </c>
      <c r="AW14" s="166"/>
      <c r="AX14" s="166"/>
      <c r="AY14" s="166"/>
      <c r="AZ14" s="166">
        <v>19</v>
      </c>
      <c r="BA14" s="166"/>
      <c r="BB14" s="166"/>
      <c r="BC14" s="166"/>
      <c r="BD14" s="166">
        <v>22</v>
      </c>
      <c r="BE14" s="166"/>
      <c r="BF14" s="166"/>
      <c r="BG14" s="166"/>
      <c r="BH14" s="163">
        <f>SUM(L14:BD14)</f>
        <v>245</v>
      </c>
      <c r="BI14" s="163"/>
      <c r="BJ14" s="163"/>
      <c r="BK14" s="163"/>
      <c r="BL14" s="163"/>
      <c r="BM14" s="163"/>
      <c r="BN14" s="163"/>
      <c r="BO14" s="164"/>
    </row>
    <row r="15" spans="1:67" ht="7.5" customHeight="1" x14ac:dyDescent="0.25">
      <c r="B15" s="210"/>
      <c r="C15" s="211"/>
      <c r="D15" s="211"/>
      <c r="E15" s="211"/>
      <c r="F15" s="211"/>
      <c r="G15" s="211"/>
      <c r="H15" s="211"/>
      <c r="I15" s="211"/>
      <c r="J15" s="211"/>
      <c r="K15" s="211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  <c r="AL15" s="207"/>
      <c r="AM15" s="207"/>
      <c r="AN15" s="207"/>
      <c r="AO15" s="207"/>
      <c r="AP15" s="207"/>
      <c r="AQ15" s="207"/>
      <c r="AR15" s="207"/>
      <c r="AS15" s="207"/>
      <c r="AT15" s="207"/>
      <c r="AU15" s="207"/>
      <c r="AV15" s="207"/>
      <c r="AW15" s="207"/>
      <c r="AX15" s="207"/>
      <c r="AY15" s="207"/>
      <c r="AZ15" s="207"/>
      <c r="BA15" s="207"/>
      <c r="BB15" s="207"/>
      <c r="BC15" s="207"/>
      <c r="BD15" s="207"/>
      <c r="BE15" s="207"/>
      <c r="BF15" s="207"/>
      <c r="BG15" s="207"/>
      <c r="BH15" s="208"/>
      <c r="BI15" s="208"/>
      <c r="BJ15" s="208"/>
      <c r="BK15" s="208"/>
      <c r="BL15" s="208"/>
      <c r="BM15" s="208"/>
      <c r="BN15" s="208"/>
      <c r="BO15" s="209"/>
    </row>
    <row r="16" spans="1:67" ht="7.5" customHeight="1" x14ac:dyDescent="0.25">
      <c r="B16" s="159" t="s">
        <v>82</v>
      </c>
      <c r="C16" s="160"/>
      <c r="D16" s="160"/>
      <c r="E16" s="160"/>
      <c r="F16" s="160"/>
      <c r="G16" s="160"/>
      <c r="H16" s="160"/>
      <c r="I16" s="160"/>
      <c r="J16" s="160"/>
      <c r="K16" s="160"/>
      <c r="L16" s="153">
        <f>(L14*8)+L20</f>
        <v>172</v>
      </c>
      <c r="M16" s="153"/>
      <c r="N16" s="153"/>
      <c r="O16" s="153"/>
      <c r="P16" s="153">
        <f>(P14*8)+P20</f>
        <v>172</v>
      </c>
      <c r="Q16" s="153"/>
      <c r="R16" s="153"/>
      <c r="S16" s="153"/>
      <c r="T16" s="153">
        <f>(T14*8)+T20</f>
        <v>184</v>
      </c>
      <c r="U16" s="153"/>
      <c r="V16" s="153"/>
      <c r="W16" s="153"/>
      <c r="X16" s="153">
        <f>(X14*8)+X20</f>
        <v>165</v>
      </c>
      <c r="Y16" s="153"/>
      <c r="Z16" s="153"/>
      <c r="AA16" s="153"/>
      <c r="AB16" s="153">
        <f>(AB14*8)+AB20</f>
        <v>188</v>
      </c>
      <c r="AC16" s="153"/>
      <c r="AD16" s="153"/>
      <c r="AE16" s="153"/>
      <c r="AF16" s="153">
        <f>(AF14*8)+AF20</f>
        <v>176</v>
      </c>
      <c r="AG16" s="153"/>
      <c r="AH16" s="153"/>
      <c r="AI16" s="153"/>
      <c r="AJ16" s="153">
        <f>(AJ14*8)+AJ20</f>
        <v>161</v>
      </c>
      <c r="AK16" s="153"/>
      <c r="AL16" s="153"/>
      <c r="AM16" s="153"/>
      <c r="AN16" s="153">
        <f>(AN14*8)+AN20</f>
        <v>168</v>
      </c>
      <c r="AO16" s="153"/>
      <c r="AP16" s="153"/>
      <c r="AQ16" s="153"/>
      <c r="AR16" s="153">
        <f>(AR14*8)+AR20</f>
        <v>188</v>
      </c>
      <c r="AS16" s="153"/>
      <c r="AT16" s="153"/>
      <c r="AU16" s="153"/>
      <c r="AV16" s="153">
        <f>(AV14*8)+AV20</f>
        <v>175</v>
      </c>
      <c r="AW16" s="153"/>
      <c r="AX16" s="153"/>
      <c r="AY16" s="153"/>
      <c r="AZ16" s="153">
        <f>(AZ14*8)+AZ20</f>
        <v>157</v>
      </c>
      <c r="BA16" s="153"/>
      <c r="BB16" s="153"/>
      <c r="BC16" s="153"/>
      <c r="BD16" s="153">
        <f>(BD14*8)+BD20</f>
        <v>183</v>
      </c>
      <c r="BE16" s="153"/>
      <c r="BF16" s="153"/>
      <c r="BG16" s="153"/>
      <c r="BH16" s="155">
        <f>SUM(L16:BD16)</f>
        <v>2089</v>
      </c>
      <c r="BI16" s="155"/>
      <c r="BJ16" s="155"/>
      <c r="BK16" s="155"/>
      <c r="BL16" s="155"/>
      <c r="BM16" s="155"/>
      <c r="BN16" s="155"/>
      <c r="BO16" s="156"/>
    </row>
    <row r="17" spans="2:71" ht="7.5" customHeight="1" x14ac:dyDescent="0.25">
      <c r="B17" s="161"/>
      <c r="C17" s="162"/>
      <c r="D17" s="162"/>
      <c r="E17" s="162"/>
      <c r="F17" s="162"/>
      <c r="G17" s="162"/>
      <c r="H17" s="162"/>
      <c r="I17" s="162"/>
      <c r="J17" s="162"/>
      <c r="K17" s="162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7"/>
      <c r="BI17" s="157"/>
      <c r="BJ17" s="157"/>
      <c r="BK17" s="157"/>
      <c r="BL17" s="157"/>
      <c r="BM17" s="157"/>
      <c r="BN17" s="157"/>
      <c r="BO17" s="158"/>
    </row>
    <row r="18" spans="2:71" ht="7.5" customHeight="1" x14ac:dyDescent="0.25">
      <c r="B18" s="212" t="s">
        <v>83</v>
      </c>
      <c r="C18" s="213"/>
      <c r="D18" s="213"/>
      <c r="E18" s="213"/>
      <c r="F18" s="213"/>
      <c r="G18" s="213"/>
      <c r="H18" s="213"/>
      <c r="I18" s="213"/>
      <c r="J18" s="213"/>
      <c r="K18" s="213"/>
      <c r="L18" s="165" t="s">
        <v>84</v>
      </c>
      <c r="M18" s="165"/>
      <c r="N18" s="165"/>
      <c r="O18" s="165"/>
      <c r="P18" s="165" t="s">
        <v>84</v>
      </c>
      <c r="Q18" s="165"/>
      <c r="R18" s="165"/>
      <c r="S18" s="165"/>
      <c r="T18" s="165" t="s">
        <v>84</v>
      </c>
      <c r="U18" s="165"/>
      <c r="V18" s="165"/>
      <c r="W18" s="165"/>
      <c r="X18" s="165" t="s">
        <v>84</v>
      </c>
      <c r="Y18" s="165"/>
      <c r="Z18" s="165"/>
      <c r="AA18" s="165"/>
      <c r="AB18" s="165" t="s">
        <v>84</v>
      </c>
      <c r="AC18" s="165"/>
      <c r="AD18" s="165"/>
      <c r="AE18" s="165"/>
      <c r="AF18" s="165" t="s">
        <v>84</v>
      </c>
      <c r="AG18" s="165"/>
      <c r="AH18" s="165"/>
      <c r="AI18" s="165"/>
      <c r="AJ18" s="165" t="s">
        <v>84</v>
      </c>
      <c r="AK18" s="165"/>
      <c r="AL18" s="165"/>
      <c r="AM18" s="165"/>
      <c r="AN18" s="165" t="s">
        <v>84</v>
      </c>
      <c r="AO18" s="165"/>
      <c r="AP18" s="165"/>
      <c r="AQ18" s="165"/>
      <c r="AR18" s="165" t="s">
        <v>84</v>
      </c>
      <c r="AS18" s="165"/>
      <c r="AT18" s="165"/>
      <c r="AU18" s="165"/>
      <c r="AV18" s="165" t="s">
        <v>84</v>
      </c>
      <c r="AW18" s="165"/>
      <c r="AX18" s="165"/>
      <c r="AY18" s="165"/>
      <c r="AZ18" s="165" t="s">
        <v>84</v>
      </c>
      <c r="BA18" s="165"/>
      <c r="BB18" s="165"/>
      <c r="BC18" s="165"/>
      <c r="BD18" s="165" t="s">
        <v>84</v>
      </c>
      <c r="BE18" s="165"/>
      <c r="BF18" s="165"/>
      <c r="BG18" s="165"/>
      <c r="BH18" s="167">
        <f>SUM(L18:BD18)</f>
        <v>0</v>
      </c>
      <c r="BI18" s="167"/>
      <c r="BJ18" s="167"/>
      <c r="BK18" s="167"/>
      <c r="BL18" s="167"/>
      <c r="BM18" s="167"/>
      <c r="BN18" s="167"/>
      <c r="BO18" s="168"/>
    </row>
    <row r="19" spans="2:71" ht="7.5" customHeight="1" x14ac:dyDescent="0.25">
      <c r="B19" s="169"/>
      <c r="C19" s="170"/>
      <c r="D19" s="170"/>
      <c r="E19" s="170"/>
      <c r="F19" s="170"/>
      <c r="G19" s="170"/>
      <c r="H19" s="170"/>
      <c r="I19" s="170"/>
      <c r="J19" s="170"/>
      <c r="K19" s="170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6"/>
      <c r="BA19" s="166"/>
      <c r="BB19" s="166"/>
      <c r="BC19" s="166"/>
      <c r="BD19" s="166"/>
      <c r="BE19" s="166"/>
      <c r="BF19" s="166"/>
      <c r="BG19" s="166"/>
      <c r="BH19" s="163"/>
      <c r="BI19" s="163"/>
      <c r="BJ19" s="163"/>
      <c r="BK19" s="163"/>
      <c r="BL19" s="163"/>
      <c r="BM19" s="163"/>
      <c r="BN19" s="163"/>
      <c r="BO19" s="164"/>
    </row>
    <row r="20" spans="2:71" ht="7.5" customHeight="1" x14ac:dyDescent="0.25">
      <c r="B20" s="169" t="s">
        <v>85</v>
      </c>
      <c r="C20" s="170"/>
      <c r="D20" s="170"/>
      <c r="E20" s="170"/>
      <c r="F20" s="170"/>
      <c r="G20" s="170"/>
      <c r="H20" s="170"/>
      <c r="I20" s="170"/>
      <c r="J20" s="170"/>
      <c r="K20" s="170"/>
      <c r="L20" s="166">
        <v>12</v>
      </c>
      <c r="M20" s="166"/>
      <c r="N20" s="166"/>
      <c r="O20" s="166"/>
      <c r="P20" s="166">
        <v>20</v>
      </c>
      <c r="Q20" s="166"/>
      <c r="R20" s="166"/>
      <c r="S20" s="166"/>
      <c r="T20" s="166">
        <v>8</v>
      </c>
      <c r="U20" s="166"/>
      <c r="V20" s="166"/>
      <c r="W20" s="166"/>
      <c r="X20" s="166">
        <v>5</v>
      </c>
      <c r="Y20" s="166"/>
      <c r="Z20" s="166"/>
      <c r="AA20" s="166"/>
      <c r="AB20" s="166">
        <v>12</v>
      </c>
      <c r="AC20" s="166"/>
      <c r="AD20" s="166"/>
      <c r="AE20" s="166"/>
      <c r="AF20" s="166">
        <v>16</v>
      </c>
      <c r="AG20" s="166"/>
      <c r="AH20" s="166"/>
      <c r="AI20" s="166"/>
      <c r="AJ20" s="166">
        <v>1</v>
      </c>
      <c r="AK20" s="166"/>
      <c r="AL20" s="166"/>
      <c r="AM20" s="166"/>
      <c r="AN20" s="166">
        <v>8</v>
      </c>
      <c r="AO20" s="166"/>
      <c r="AP20" s="166"/>
      <c r="AQ20" s="166"/>
      <c r="AR20" s="166">
        <v>20</v>
      </c>
      <c r="AS20" s="166"/>
      <c r="AT20" s="166"/>
      <c r="AU20" s="166"/>
      <c r="AV20" s="166">
        <v>15</v>
      </c>
      <c r="AW20" s="166"/>
      <c r="AX20" s="166"/>
      <c r="AY20" s="166"/>
      <c r="AZ20" s="166">
        <v>5</v>
      </c>
      <c r="BA20" s="166"/>
      <c r="BB20" s="166"/>
      <c r="BC20" s="166"/>
      <c r="BD20" s="166">
        <v>7</v>
      </c>
      <c r="BE20" s="166"/>
      <c r="BF20" s="166"/>
      <c r="BG20" s="166"/>
      <c r="BH20" s="163">
        <f>SUM(L20:BD20)</f>
        <v>129</v>
      </c>
      <c r="BI20" s="163"/>
      <c r="BJ20" s="163"/>
      <c r="BK20" s="163"/>
      <c r="BL20" s="163"/>
      <c r="BM20" s="163"/>
      <c r="BN20" s="163"/>
      <c r="BO20" s="164"/>
    </row>
    <row r="21" spans="2:71" ht="7.5" customHeight="1" x14ac:dyDescent="0.25">
      <c r="B21" s="169"/>
      <c r="C21" s="170"/>
      <c r="D21" s="170"/>
      <c r="E21" s="170"/>
      <c r="F21" s="170"/>
      <c r="G21" s="170"/>
      <c r="H21" s="170"/>
      <c r="I21" s="170"/>
      <c r="J21" s="170"/>
      <c r="K21" s="170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  <c r="AS21" s="166"/>
      <c r="AT21" s="166"/>
      <c r="AU21" s="166"/>
      <c r="AV21" s="166"/>
      <c r="AW21" s="166"/>
      <c r="AX21" s="166"/>
      <c r="AY21" s="166"/>
      <c r="AZ21" s="166"/>
      <c r="BA21" s="166"/>
      <c r="BB21" s="166"/>
      <c r="BC21" s="166"/>
      <c r="BD21" s="166"/>
      <c r="BE21" s="166"/>
      <c r="BF21" s="166"/>
      <c r="BG21" s="166"/>
      <c r="BH21" s="163"/>
      <c r="BI21" s="163"/>
      <c r="BJ21" s="163"/>
      <c r="BK21" s="163"/>
      <c r="BL21" s="163"/>
      <c r="BM21" s="163"/>
      <c r="BN21" s="163"/>
      <c r="BO21" s="164"/>
    </row>
    <row r="22" spans="2:71" ht="7.5" customHeight="1" x14ac:dyDescent="0.25">
      <c r="B22" s="169" t="s">
        <v>86</v>
      </c>
      <c r="C22" s="170"/>
      <c r="D22" s="170"/>
      <c r="E22" s="170"/>
      <c r="F22" s="170"/>
      <c r="G22" s="170"/>
      <c r="H22" s="170"/>
      <c r="I22" s="170"/>
      <c r="J22" s="170"/>
      <c r="K22" s="170"/>
      <c r="L22" s="166" t="s">
        <v>84</v>
      </c>
      <c r="M22" s="166"/>
      <c r="N22" s="166"/>
      <c r="O22" s="166"/>
      <c r="P22" s="166" t="s">
        <v>84</v>
      </c>
      <c r="Q22" s="166"/>
      <c r="R22" s="166"/>
      <c r="S22" s="166"/>
      <c r="T22" s="166" t="s">
        <v>84</v>
      </c>
      <c r="U22" s="166"/>
      <c r="V22" s="166"/>
      <c r="W22" s="166"/>
      <c r="X22" s="166" t="s">
        <v>84</v>
      </c>
      <c r="Y22" s="166"/>
      <c r="Z22" s="166"/>
      <c r="AA22" s="166"/>
      <c r="AB22" s="166" t="s">
        <v>84</v>
      </c>
      <c r="AC22" s="166"/>
      <c r="AD22" s="166"/>
      <c r="AE22" s="166"/>
      <c r="AF22" s="166" t="s">
        <v>84</v>
      </c>
      <c r="AG22" s="166"/>
      <c r="AH22" s="166"/>
      <c r="AI22" s="166"/>
      <c r="AJ22" s="166" t="s">
        <v>84</v>
      </c>
      <c r="AK22" s="166"/>
      <c r="AL22" s="166"/>
      <c r="AM22" s="166"/>
      <c r="AN22" s="166" t="s">
        <v>84</v>
      </c>
      <c r="AO22" s="166"/>
      <c r="AP22" s="166"/>
      <c r="AQ22" s="166"/>
      <c r="AR22" s="166" t="s">
        <v>84</v>
      </c>
      <c r="AS22" s="166"/>
      <c r="AT22" s="166"/>
      <c r="AU22" s="166"/>
      <c r="AV22" s="166" t="s">
        <v>84</v>
      </c>
      <c r="AW22" s="166"/>
      <c r="AX22" s="166"/>
      <c r="AY22" s="166"/>
      <c r="AZ22" s="166" t="s">
        <v>84</v>
      </c>
      <c r="BA22" s="166"/>
      <c r="BB22" s="166"/>
      <c r="BC22" s="166"/>
      <c r="BD22" s="166" t="s">
        <v>84</v>
      </c>
      <c r="BE22" s="166"/>
      <c r="BF22" s="166"/>
      <c r="BG22" s="166"/>
      <c r="BH22" s="163">
        <f>SUM(L22:BD22)</f>
        <v>0</v>
      </c>
      <c r="BI22" s="163"/>
      <c r="BJ22" s="163"/>
      <c r="BK22" s="163"/>
      <c r="BL22" s="163"/>
      <c r="BM22" s="163"/>
      <c r="BN22" s="163"/>
      <c r="BO22" s="164"/>
    </row>
    <row r="23" spans="2:71" ht="7.5" customHeight="1" thickBot="1" x14ac:dyDescent="0.3">
      <c r="B23" s="228"/>
      <c r="C23" s="196"/>
      <c r="D23" s="196"/>
      <c r="E23" s="196"/>
      <c r="F23" s="196"/>
      <c r="G23" s="196"/>
      <c r="H23" s="196"/>
      <c r="I23" s="196"/>
      <c r="J23" s="196"/>
      <c r="K23" s="196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214"/>
      <c r="AL23" s="214"/>
      <c r="AM23" s="214"/>
      <c r="AN23" s="214"/>
      <c r="AO23" s="214"/>
      <c r="AP23" s="214"/>
      <c r="AQ23" s="214"/>
      <c r="AR23" s="214"/>
      <c r="AS23" s="214"/>
      <c r="AT23" s="214"/>
      <c r="AU23" s="214"/>
      <c r="AV23" s="214"/>
      <c r="AW23" s="214"/>
      <c r="AX23" s="214"/>
      <c r="AY23" s="214"/>
      <c r="AZ23" s="214"/>
      <c r="BA23" s="214"/>
      <c r="BB23" s="214"/>
      <c r="BC23" s="214"/>
      <c r="BD23" s="214"/>
      <c r="BE23" s="214"/>
      <c r="BF23" s="214"/>
      <c r="BG23" s="214"/>
      <c r="BH23" s="221"/>
      <c r="BI23" s="221"/>
      <c r="BJ23" s="221"/>
      <c r="BK23" s="221"/>
      <c r="BL23" s="221"/>
      <c r="BM23" s="221"/>
      <c r="BN23" s="221"/>
      <c r="BO23" s="222"/>
    </row>
    <row r="24" spans="2:71" ht="7.5" customHeight="1" thickTop="1" x14ac:dyDescent="0.25">
      <c r="B24" s="223" t="s">
        <v>34</v>
      </c>
      <c r="C24" s="224"/>
      <c r="D24" s="224"/>
      <c r="E24" s="224"/>
      <c r="F24" s="224"/>
      <c r="G24" s="224"/>
      <c r="H24" s="224"/>
      <c r="I24" s="224"/>
      <c r="J24" s="224"/>
      <c r="K24" s="224"/>
      <c r="L24" s="227">
        <v>240000</v>
      </c>
      <c r="M24" s="227"/>
      <c r="N24" s="227"/>
      <c r="O24" s="227"/>
      <c r="P24" s="215">
        <v>240000</v>
      </c>
      <c r="Q24" s="216"/>
      <c r="R24" s="216"/>
      <c r="S24" s="217"/>
      <c r="T24" s="215">
        <v>240000</v>
      </c>
      <c r="U24" s="216"/>
      <c r="V24" s="216"/>
      <c r="W24" s="217"/>
      <c r="X24" s="215">
        <v>240000</v>
      </c>
      <c r="Y24" s="216"/>
      <c r="Z24" s="216"/>
      <c r="AA24" s="217"/>
      <c r="AB24" s="215">
        <v>240000</v>
      </c>
      <c r="AC24" s="216"/>
      <c r="AD24" s="216"/>
      <c r="AE24" s="217"/>
      <c r="AF24" s="215">
        <v>240000</v>
      </c>
      <c r="AG24" s="216"/>
      <c r="AH24" s="216"/>
      <c r="AI24" s="217"/>
      <c r="AJ24" s="215">
        <v>240000</v>
      </c>
      <c r="AK24" s="216"/>
      <c r="AL24" s="216"/>
      <c r="AM24" s="217"/>
      <c r="AN24" s="215">
        <v>240000</v>
      </c>
      <c r="AO24" s="216"/>
      <c r="AP24" s="216"/>
      <c r="AQ24" s="217"/>
      <c r="AR24" s="215">
        <v>240000</v>
      </c>
      <c r="AS24" s="216"/>
      <c r="AT24" s="216"/>
      <c r="AU24" s="217"/>
      <c r="AV24" s="215">
        <v>240000</v>
      </c>
      <c r="AW24" s="216"/>
      <c r="AX24" s="216"/>
      <c r="AY24" s="217"/>
      <c r="AZ24" s="215">
        <v>240000</v>
      </c>
      <c r="BA24" s="216"/>
      <c r="BB24" s="216"/>
      <c r="BC24" s="217"/>
      <c r="BD24" s="215">
        <v>240000</v>
      </c>
      <c r="BE24" s="216"/>
      <c r="BF24" s="216"/>
      <c r="BG24" s="217"/>
      <c r="BH24" s="167">
        <f>SUM(L24:BD24)</f>
        <v>2880000</v>
      </c>
      <c r="BI24" s="167"/>
      <c r="BJ24" s="167"/>
      <c r="BK24" s="167"/>
      <c r="BL24" s="167"/>
      <c r="BM24" s="167"/>
      <c r="BN24" s="167"/>
      <c r="BO24" s="168"/>
      <c r="BQ24" s="151"/>
      <c r="BR24" s="152" t="s">
        <v>87</v>
      </c>
      <c r="BS24" s="152" t="s">
        <v>88</v>
      </c>
    </row>
    <row r="25" spans="2:71" ht="7.5" customHeight="1" x14ac:dyDescent="0.25">
      <c r="B25" s="225"/>
      <c r="C25" s="226"/>
      <c r="D25" s="226"/>
      <c r="E25" s="226"/>
      <c r="F25" s="226"/>
      <c r="G25" s="226"/>
      <c r="H25" s="226"/>
      <c r="I25" s="226"/>
      <c r="J25" s="226"/>
      <c r="K25" s="226"/>
      <c r="L25" s="166"/>
      <c r="M25" s="166"/>
      <c r="N25" s="166"/>
      <c r="O25" s="166"/>
      <c r="P25" s="218"/>
      <c r="Q25" s="219"/>
      <c r="R25" s="219"/>
      <c r="S25" s="220"/>
      <c r="T25" s="218"/>
      <c r="U25" s="219"/>
      <c r="V25" s="219"/>
      <c r="W25" s="220"/>
      <c r="X25" s="218"/>
      <c r="Y25" s="219"/>
      <c r="Z25" s="219"/>
      <c r="AA25" s="220"/>
      <c r="AB25" s="218"/>
      <c r="AC25" s="219"/>
      <c r="AD25" s="219"/>
      <c r="AE25" s="220"/>
      <c r="AF25" s="218"/>
      <c r="AG25" s="219"/>
      <c r="AH25" s="219"/>
      <c r="AI25" s="220"/>
      <c r="AJ25" s="218"/>
      <c r="AK25" s="219"/>
      <c r="AL25" s="219"/>
      <c r="AM25" s="220"/>
      <c r="AN25" s="218"/>
      <c r="AO25" s="219"/>
      <c r="AP25" s="219"/>
      <c r="AQ25" s="220"/>
      <c r="AR25" s="218"/>
      <c r="AS25" s="219"/>
      <c r="AT25" s="219"/>
      <c r="AU25" s="220"/>
      <c r="AV25" s="218"/>
      <c r="AW25" s="219"/>
      <c r="AX25" s="219"/>
      <c r="AY25" s="220"/>
      <c r="AZ25" s="218"/>
      <c r="BA25" s="219"/>
      <c r="BB25" s="219"/>
      <c r="BC25" s="220"/>
      <c r="BD25" s="218"/>
      <c r="BE25" s="219"/>
      <c r="BF25" s="219"/>
      <c r="BG25" s="220"/>
      <c r="BH25" s="163"/>
      <c r="BI25" s="163"/>
      <c r="BJ25" s="163"/>
      <c r="BK25" s="163"/>
      <c r="BL25" s="163"/>
      <c r="BM25" s="163"/>
      <c r="BN25" s="163"/>
      <c r="BO25" s="164"/>
      <c r="BQ25" s="151"/>
      <c r="BR25" s="152"/>
      <c r="BS25" s="152"/>
    </row>
    <row r="26" spans="2:71" ht="7.5" customHeight="1" x14ac:dyDescent="0.25">
      <c r="B26" s="169" t="s">
        <v>89</v>
      </c>
      <c r="C26" s="170"/>
      <c r="D26" s="170"/>
      <c r="E26" s="170"/>
      <c r="F26" s="170"/>
      <c r="G26" s="170"/>
      <c r="H26" s="170"/>
      <c r="I26" s="170"/>
      <c r="J26" s="170"/>
      <c r="K26" s="170"/>
      <c r="L26" s="229">
        <f>(L24/(L16-L20)*1.25)*L20</f>
        <v>22500</v>
      </c>
      <c r="M26" s="230"/>
      <c r="N26" s="230"/>
      <c r="O26" s="231"/>
      <c r="P26" s="229">
        <f>(P24/(P16-P20)*1.25)*P20</f>
        <v>39473.68421052632</v>
      </c>
      <c r="Q26" s="230"/>
      <c r="R26" s="230"/>
      <c r="S26" s="231"/>
      <c r="T26" s="229">
        <f>(T24/(T16-T20)*1.25)*T20</f>
        <v>13636.363636363638</v>
      </c>
      <c r="U26" s="230"/>
      <c r="V26" s="230"/>
      <c r="W26" s="231"/>
      <c r="X26" s="229">
        <f>(X24/(X16-X20)*1.25)*X20</f>
        <v>9375</v>
      </c>
      <c r="Y26" s="230"/>
      <c r="Z26" s="230"/>
      <c r="AA26" s="231"/>
      <c r="AB26" s="229">
        <f>(AB24/(AB16-AB20)*1.25)*AB20</f>
        <v>20454.545454545456</v>
      </c>
      <c r="AC26" s="230"/>
      <c r="AD26" s="230"/>
      <c r="AE26" s="231"/>
      <c r="AF26" s="229">
        <f>(AF24/(AF16-AF20)*1.25)*AF20</f>
        <v>30000</v>
      </c>
      <c r="AG26" s="230"/>
      <c r="AH26" s="230"/>
      <c r="AI26" s="231"/>
      <c r="AJ26" s="229">
        <f>(AJ24/(AJ16-AJ20)*1.25)*AJ20</f>
        <v>1875</v>
      </c>
      <c r="AK26" s="230"/>
      <c r="AL26" s="230"/>
      <c r="AM26" s="231"/>
      <c r="AN26" s="229">
        <f>(AN24/(AN16-AN20)*1.25)*AN20</f>
        <v>15000</v>
      </c>
      <c r="AO26" s="230"/>
      <c r="AP26" s="230"/>
      <c r="AQ26" s="231"/>
      <c r="AR26" s="229">
        <f>(AR24/(AR16-AR20)*1.25)*AR20</f>
        <v>35714.285714285717</v>
      </c>
      <c r="AS26" s="230"/>
      <c r="AT26" s="230"/>
      <c r="AU26" s="231"/>
      <c r="AV26" s="229">
        <f>(AV24/(AV16-AV20)*1.25)*AV20</f>
        <v>28125</v>
      </c>
      <c r="AW26" s="230"/>
      <c r="AX26" s="230"/>
      <c r="AY26" s="231"/>
      <c r="AZ26" s="229">
        <f>(AZ24/(AZ16-AZ20)*1.25)*AZ20</f>
        <v>9868.4210526315801</v>
      </c>
      <c r="BA26" s="230"/>
      <c r="BB26" s="230"/>
      <c r="BC26" s="231"/>
      <c r="BD26" s="229">
        <f>(BD24/(BD16-BD20)*1.25)*BD20</f>
        <v>11931.818181818184</v>
      </c>
      <c r="BE26" s="230"/>
      <c r="BF26" s="230"/>
      <c r="BG26" s="231"/>
      <c r="BH26" s="163">
        <f>SUM(L26:BD26)</f>
        <v>237954.11825017087</v>
      </c>
      <c r="BI26" s="163"/>
      <c r="BJ26" s="163"/>
      <c r="BK26" s="163"/>
      <c r="BL26" s="163"/>
      <c r="BM26" s="163"/>
      <c r="BN26" s="163"/>
      <c r="BO26" s="164"/>
      <c r="BQ26" s="151"/>
      <c r="BR26" s="152"/>
      <c r="BS26" s="152"/>
    </row>
    <row r="27" spans="2:71" ht="7.5" customHeight="1" x14ac:dyDescent="0.25">
      <c r="B27" s="169"/>
      <c r="C27" s="170"/>
      <c r="D27" s="170"/>
      <c r="E27" s="170"/>
      <c r="F27" s="170"/>
      <c r="G27" s="170"/>
      <c r="H27" s="170"/>
      <c r="I27" s="170"/>
      <c r="J27" s="170"/>
      <c r="K27" s="170"/>
      <c r="L27" s="218"/>
      <c r="M27" s="219"/>
      <c r="N27" s="219"/>
      <c r="O27" s="220"/>
      <c r="P27" s="218"/>
      <c r="Q27" s="219"/>
      <c r="R27" s="219"/>
      <c r="S27" s="220"/>
      <c r="T27" s="218"/>
      <c r="U27" s="219"/>
      <c r="V27" s="219"/>
      <c r="W27" s="220"/>
      <c r="X27" s="218"/>
      <c r="Y27" s="219"/>
      <c r="Z27" s="219"/>
      <c r="AA27" s="220"/>
      <c r="AB27" s="218"/>
      <c r="AC27" s="219"/>
      <c r="AD27" s="219"/>
      <c r="AE27" s="220"/>
      <c r="AF27" s="218"/>
      <c r="AG27" s="219"/>
      <c r="AH27" s="219"/>
      <c r="AI27" s="220"/>
      <c r="AJ27" s="218"/>
      <c r="AK27" s="219"/>
      <c r="AL27" s="219"/>
      <c r="AM27" s="220"/>
      <c r="AN27" s="218"/>
      <c r="AO27" s="219"/>
      <c r="AP27" s="219"/>
      <c r="AQ27" s="220"/>
      <c r="AR27" s="218"/>
      <c r="AS27" s="219"/>
      <c r="AT27" s="219"/>
      <c r="AU27" s="220"/>
      <c r="AV27" s="218"/>
      <c r="AW27" s="219"/>
      <c r="AX27" s="219"/>
      <c r="AY27" s="220"/>
      <c r="AZ27" s="218"/>
      <c r="BA27" s="219"/>
      <c r="BB27" s="219"/>
      <c r="BC27" s="220"/>
      <c r="BD27" s="218"/>
      <c r="BE27" s="219"/>
      <c r="BF27" s="219"/>
      <c r="BG27" s="220"/>
      <c r="BH27" s="163"/>
      <c r="BI27" s="163"/>
      <c r="BJ27" s="163"/>
      <c r="BK27" s="163"/>
      <c r="BL27" s="163"/>
      <c r="BM27" s="163"/>
      <c r="BN27" s="163"/>
      <c r="BO27" s="164"/>
    </row>
    <row r="28" spans="2:71" ht="7.5" customHeight="1" x14ac:dyDescent="0.25">
      <c r="B28" s="232" t="s">
        <v>90</v>
      </c>
      <c r="C28" s="233"/>
      <c r="D28" s="226" t="s">
        <v>91</v>
      </c>
      <c r="E28" s="226"/>
      <c r="F28" s="226"/>
      <c r="G28" s="226"/>
      <c r="H28" s="226"/>
      <c r="I28" s="226"/>
      <c r="J28" s="226"/>
      <c r="K28" s="226"/>
      <c r="L28" s="166">
        <v>10000</v>
      </c>
      <c r="M28" s="166"/>
      <c r="N28" s="166"/>
      <c r="O28" s="166"/>
      <c r="P28" s="166">
        <v>10000</v>
      </c>
      <c r="Q28" s="166"/>
      <c r="R28" s="166"/>
      <c r="S28" s="166"/>
      <c r="T28" s="166">
        <v>10000</v>
      </c>
      <c r="U28" s="166"/>
      <c r="V28" s="166"/>
      <c r="W28" s="166"/>
      <c r="X28" s="166">
        <v>10000</v>
      </c>
      <c r="Y28" s="166"/>
      <c r="Z28" s="166"/>
      <c r="AA28" s="166"/>
      <c r="AB28" s="166">
        <v>10000</v>
      </c>
      <c r="AC28" s="166"/>
      <c r="AD28" s="166"/>
      <c r="AE28" s="166"/>
      <c r="AF28" s="166">
        <v>10000</v>
      </c>
      <c r="AG28" s="166"/>
      <c r="AH28" s="166"/>
      <c r="AI28" s="166"/>
      <c r="AJ28" s="166">
        <v>15000</v>
      </c>
      <c r="AK28" s="166"/>
      <c r="AL28" s="166"/>
      <c r="AM28" s="166"/>
      <c r="AN28" s="166">
        <v>15000</v>
      </c>
      <c r="AO28" s="166"/>
      <c r="AP28" s="166"/>
      <c r="AQ28" s="166"/>
      <c r="AR28" s="166">
        <v>15000</v>
      </c>
      <c r="AS28" s="166"/>
      <c r="AT28" s="166"/>
      <c r="AU28" s="166"/>
      <c r="AV28" s="166">
        <v>15000</v>
      </c>
      <c r="AW28" s="166"/>
      <c r="AX28" s="166"/>
      <c r="AY28" s="166"/>
      <c r="AZ28" s="166">
        <v>15000</v>
      </c>
      <c r="BA28" s="166"/>
      <c r="BB28" s="166"/>
      <c r="BC28" s="166"/>
      <c r="BD28" s="166">
        <v>15000</v>
      </c>
      <c r="BE28" s="166"/>
      <c r="BF28" s="166"/>
      <c r="BG28" s="166"/>
      <c r="BH28" s="163">
        <f>SUM(L28:BD28)</f>
        <v>150000</v>
      </c>
      <c r="BI28" s="163"/>
      <c r="BJ28" s="163"/>
      <c r="BK28" s="163"/>
      <c r="BL28" s="163"/>
      <c r="BM28" s="163"/>
      <c r="BN28" s="163"/>
      <c r="BO28" s="164"/>
    </row>
    <row r="29" spans="2:71" ht="7.5" customHeight="1" x14ac:dyDescent="0.25">
      <c r="B29" s="232"/>
      <c r="C29" s="233"/>
      <c r="D29" s="226"/>
      <c r="E29" s="226"/>
      <c r="F29" s="226"/>
      <c r="G29" s="226"/>
      <c r="H29" s="226"/>
      <c r="I29" s="226"/>
      <c r="J29" s="226"/>
      <c r="K29" s="22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6"/>
      <c r="AM29" s="166"/>
      <c r="AN29" s="166"/>
      <c r="AO29" s="166"/>
      <c r="AP29" s="166"/>
      <c r="AQ29" s="166"/>
      <c r="AR29" s="166"/>
      <c r="AS29" s="166"/>
      <c r="AT29" s="166"/>
      <c r="AU29" s="166"/>
      <c r="AV29" s="166"/>
      <c r="AW29" s="166"/>
      <c r="AX29" s="166"/>
      <c r="AY29" s="166"/>
      <c r="AZ29" s="166"/>
      <c r="BA29" s="166"/>
      <c r="BB29" s="166"/>
      <c r="BC29" s="166"/>
      <c r="BD29" s="166"/>
      <c r="BE29" s="166"/>
      <c r="BF29" s="166"/>
      <c r="BG29" s="166"/>
      <c r="BH29" s="163"/>
      <c r="BI29" s="163"/>
      <c r="BJ29" s="163"/>
      <c r="BK29" s="163"/>
      <c r="BL29" s="163"/>
      <c r="BM29" s="163"/>
      <c r="BN29" s="163"/>
      <c r="BO29" s="164"/>
    </row>
    <row r="30" spans="2:71" ht="7.5" customHeight="1" x14ac:dyDescent="0.25">
      <c r="B30" s="232"/>
      <c r="C30" s="233"/>
      <c r="D30" s="170" t="s">
        <v>92</v>
      </c>
      <c r="E30" s="170"/>
      <c r="F30" s="170"/>
      <c r="G30" s="170"/>
      <c r="H30" s="170"/>
      <c r="I30" s="170"/>
      <c r="J30" s="170"/>
      <c r="K30" s="170"/>
      <c r="L30" s="166">
        <v>5000</v>
      </c>
      <c r="M30" s="166"/>
      <c r="N30" s="166"/>
      <c r="O30" s="166"/>
      <c r="P30" s="166">
        <v>5000</v>
      </c>
      <c r="Q30" s="166"/>
      <c r="R30" s="166"/>
      <c r="S30" s="166"/>
      <c r="T30" s="166">
        <v>5000</v>
      </c>
      <c r="U30" s="166"/>
      <c r="V30" s="166"/>
      <c r="W30" s="166"/>
      <c r="X30" s="166">
        <v>5000</v>
      </c>
      <c r="Y30" s="166"/>
      <c r="Z30" s="166"/>
      <c r="AA30" s="166"/>
      <c r="AB30" s="166">
        <v>5000</v>
      </c>
      <c r="AC30" s="166"/>
      <c r="AD30" s="166"/>
      <c r="AE30" s="166"/>
      <c r="AF30" s="166">
        <v>5000</v>
      </c>
      <c r="AG30" s="166"/>
      <c r="AH30" s="166"/>
      <c r="AI30" s="166"/>
      <c r="AJ30" s="166">
        <v>5000</v>
      </c>
      <c r="AK30" s="166"/>
      <c r="AL30" s="166"/>
      <c r="AM30" s="166"/>
      <c r="AN30" s="166">
        <v>5000</v>
      </c>
      <c r="AO30" s="166"/>
      <c r="AP30" s="166"/>
      <c r="AQ30" s="166"/>
      <c r="AR30" s="166">
        <v>5000</v>
      </c>
      <c r="AS30" s="166"/>
      <c r="AT30" s="166"/>
      <c r="AU30" s="166"/>
      <c r="AV30" s="166">
        <v>5000</v>
      </c>
      <c r="AW30" s="166"/>
      <c r="AX30" s="166"/>
      <c r="AY30" s="166"/>
      <c r="AZ30" s="166">
        <v>5000</v>
      </c>
      <c r="BA30" s="166"/>
      <c r="BB30" s="166"/>
      <c r="BC30" s="166"/>
      <c r="BD30" s="166">
        <v>5000</v>
      </c>
      <c r="BE30" s="166"/>
      <c r="BF30" s="166"/>
      <c r="BG30" s="166"/>
      <c r="BH30" s="163">
        <f>SUM(L30:BD30)</f>
        <v>60000</v>
      </c>
      <c r="BI30" s="163"/>
      <c r="BJ30" s="163"/>
      <c r="BK30" s="163"/>
      <c r="BL30" s="163"/>
      <c r="BM30" s="163"/>
      <c r="BN30" s="163"/>
      <c r="BO30" s="164"/>
    </row>
    <row r="31" spans="2:71" ht="7.5" customHeight="1" x14ac:dyDescent="0.25">
      <c r="B31" s="232"/>
      <c r="C31" s="233"/>
      <c r="D31" s="170"/>
      <c r="E31" s="170"/>
      <c r="F31" s="170"/>
      <c r="G31" s="170"/>
      <c r="H31" s="170"/>
      <c r="I31" s="170"/>
      <c r="J31" s="170"/>
      <c r="K31" s="170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163"/>
      <c r="BI31" s="163"/>
      <c r="BJ31" s="163"/>
      <c r="BK31" s="163"/>
      <c r="BL31" s="163"/>
      <c r="BM31" s="163"/>
      <c r="BN31" s="163"/>
      <c r="BO31" s="164"/>
    </row>
    <row r="32" spans="2:71" ht="7.5" customHeight="1" x14ac:dyDescent="0.25">
      <c r="B32" s="232"/>
      <c r="C32" s="233"/>
      <c r="D32" s="170" t="s">
        <v>93</v>
      </c>
      <c r="E32" s="170"/>
      <c r="F32" s="170"/>
      <c r="G32" s="170"/>
      <c r="H32" s="170"/>
      <c r="I32" s="170"/>
      <c r="J32" s="170"/>
      <c r="K32" s="170"/>
      <c r="L32" s="166">
        <v>3000</v>
      </c>
      <c r="M32" s="166"/>
      <c r="N32" s="166"/>
      <c r="O32" s="166"/>
      <c r="P32" s="166">
        <v>3000</v>
      </c>
      <c r="Q32" s="166"/>
      <c r="R32" s="166"/>
      <c r="S32" s="166"/>
      <c r="T32" s="166">
        <v>3000</v>
      </c>
      <c r="U32" s="166"/>
      <c r="V32" s="166"/>
      <c r="W32" s="166"/>
      <c r="X32" s="166">
        <v>3000</v>
      </c>
      <c r="Y32" s="166"/>
      <c r="Z32" s="166"/>
      <c r="AA32" s="166"/>
      <c r="AB32" s="166">
        <v>3000</v>
      </c>
      <c r="AC32" s="166"/>
      <c r="AD32" s="166"/>
      <c r="AE32" s="166"/>
      <c r="AF32" s="166">
        <v>3000</v>
      </c>
      <c r="AG32" s="166"/>
      <c r="AH32" s="166"/>
      <c r="AI32" s="166"/>
      <c r="AJ32" s="166">
        <v>3000</v>
      </c>
      <c r="AK32" s="166"/>
      <c r="AL32" s="166"/>
      <c r="AM32" s="166"/>
      <c r="AN32" s="166">
        <v>3000</v>
      </c>
      <c r="AO32" s="166"/>
      <c r="AP32" s="166"/>
      <c r="AQ32" s="166"/>
      <c r="AR32" s="166">
        <v>3000</v>
      </c>
      <c r="AS32" s="166"/>
      <c r="AT32" s="166"/>
      <c r="AU32" s="166"/>
      <c r="AV32" s="166">
        <v>3000</v>
      </c>
      <c r="AW32" s="166"/>
      <c r="AX32" s="166"/>
      <c r="AY32" s="166"/>
      <c r="AZ32" s="166">
        <v>3000</v>
      </c>
      <c r="BA32" s="166"/>
      <c r="BB32" s="166"/>
      <c r="BC32" s="166"/>
      <c r="BD32" s="166">
        <v>3000</v>
      </c>
      <c r="BE32" s="166"/>
      <c r="BF32" s="166"/>
      <c r="BG32" s="166"/>
      <c r="BH32" s="163">
        <f>SUM(L32:BD32)</f>
        <v>36000</v>
      </c>
      <c r="BI32" s="163"/>
      <c r="BJ32" s="163"/>
      <c r="BK32" s="163"/>
      <c r="BL32" s="163"/>
      <c r="BM32" s="163"/>
      <c r="BN32" s="163"/>
      <c r="BO32" s="164"/>
    </row>
    <row r="33" spans="2:67" ht="7.5" customHeight="1" x14ac:dyDescent="0.25">
      <c r="B33" s="232"/>
      <c r="C33" s="233"/>
      <c r="D33" s="170"/>
      <c r="E33" s="170"/>
      <c r="F33" s="170"/>
      <c r="G33" s="170"/>
      <c r="H33" s="170"/>
      <c r="I33" s="170"/>
      <c r="J33" s="170"/>
      <c r="K33" s="170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  <c r="AM33" s="166"/>
      <c r="AN33" s="166"/>
      <c r="AO33" s="166"/>
      <c r="AP33" s="166"/>
      <c r="AQ33" s="166"/>
      <c r="AR33" s="166"/>
      <c r="AS33" s="166"/>
      <c r="AT33" s="166"/>
      <c r="AU33" s="166"/>
      <c r="AV33" s="166"/>
      <c r="AW33" s="166"/>
      <c r="AX33" s="166"/>
      <c r="AY33" s="166"/>
      <c r="AZ33" s="166"/>
      <c r="BA33" s="166"/>
      <c r="BB33" s="166"/>
      <c r="BC33" s="166"/>
      <c r="BD33" s="166"/>
      <c r="BE33" s="166"/>
      <c r="BF33" s="166"/>
      <c r="BG33" s="166"/>
      <c r="BH33" s="163"/>
      <c r="BI33" s="163"/>
      <c r="BJ33" s="163"/>
      <c r="BK33" s="163"/>
      <c r="BL33" s="163"/>
      <c r="BM33" s="163"/>
      <c r="BN33" s="163"/>
      <c r="BO33" s="164"/>
    </row>
    <row r="34" spans="2:67" ht="7.5" customHeight="1" x14ac:dyDescent="0.25">
      <c r="B34" s="232"/>
      <c r="C34" s="233"/>
      <c r="D34" s="170"/>
      <c r="E34" s="170"/>
      <c r="F34" s="170"/>
      <c r="G34" s="170"/>
      <c r="H34" s="170"/>
      <c r="I34" s="170"/>
      <c r="J34" s="170"/>
      <c r="K34" s="170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  <c r="AM34" s="166"/>
      <c r="AN34" s="166"/>
      <c r="AO34" s="166"/>
      <c r="AP34" s="166"/>
      <c r="AQ34" s="166"/>
      <c r="AR34" s="166"/>
      <c r="AS34" s="166"/>
      <c r="AT34" s="166"/>
      <c r="AU34" s="166"/>
      <c r="AV34" s="166"/>
      <c r="AW34" s="166"/>
      <c r="AX34" s="166"/>
      <c r="AY34" s="166"/>
      <c r="AZ34" s="166"/>
      <c r="BA34" s="166"/>
      <c r="BB34" s="166"/>
      <c r="BC34" s="166"/>
      <c r="BD34" s="166"/>
      <c r="BE34" s="166"/>
      <c r="BF34" s="166"/>
      <c r="BG34" s="166"/>
      <c r="BH34" s="163">
        <f t="shared" ref="BH34" si="0">SUM(L34:BD34)</f>
        <v>0</v>
      </c>
      <c r="BI34" s="163"/>
      <c r="BJ34" s="163"/>
      <c r="BK34" s="163"/>
      <c r="BL34" s="163"/>
      <c r="BM34" s="163"/>
      <c r="BN34" s="163"/>
      <c r="BO34" s="164"/>
    </row>
    <row r="35" spans="2:67" ht="7.5" customHeight="1" x14ac:dyDescent="0.25">
      <c r="B35" s="232"/>
      <c r="C35" s="233"/>
      <c r="D35" s="170"/>
      <c r="E35" s="170"/>
      <c r="F35" s="170"/>
      <c r="G35" s="170"/>
      <c r="H35" s="170"/>
      <c r="I35" s="170"/>
      <c r="J35" s="170"/>
      <c r="K35" s="170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  <c r="AF35" s="166"/>
      <c r="AG35" s="166"/>
      <c r="AH35" s="166"/>
      <c r="AI35" s="166"/>
      <c r="AJ35" s="166"/>
      <c r="AK35" s="166"/>
      <c r="AL35" s="166"/>
      <c r="AM35" s="166"/>
      <c r="AN35" s="166"/>
      <c r="AO35" s="166"/>
      <c r="AP35" s="166"/>
      <c r="AQ35" s="166"/>
      <c r="AR35" s="166"/>
      <c r="AS35" s="166"/>
      <c r="AT35" s="166"/>
      <c r="AU35" s="166"/>
      <c r="AV35" s="166"/>
      <c r="AW35" s="166"/>
      <c r="AX35" s="166"/>
      <c r="AY35" s="166"/>
      <c r="AZ35" s="166"/>
      <c r="BA35" s="166"/>
      <c r="BB35" s="166"/>
      <c r="BC35" s="166"/>
      <c r="BD35" s="166"/>
      <c r="BE35" s="166"/>
      <c r="BF35" s="166"/>
      <c r="BG35" s="166"/>
      <c r="BH35" s="163"/>
      <c r="BI35" s="163"/>
      <c r="BJ35" s="163"/>
      <c r="BK35" s="163"/>
      <c r="BL35" s="163"/>
      <c r="BM35" s="163"/>
      <c r="BN35" s="163"/>
      <c r="BO35" s="164"/>
    </row>
    <row r="36" spans="2:67" ht="7.5" customHeight="1" x14ac:dyDescent="0.25">
      <c r="B36" s="232"/>
      <c r="C36" s="233"/>
      <c r="D36" s="170"/>
      <c r="E36" s="170"/>
      <c r="F36" s="170"/>
      <c r="G36" s="170"/>
      <c r="H36" s="170"/>
      <c r="I36" s="170"/>
      <c r="J36" s="170"/>
      <c r="K36" s="170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6"/>
      <c r="AG36" s="166"/>
      <c r="AH36" s="166"/>
      <c r="AI36" s="166"/>
      <c r="AJ36" s="166"/>
      <c r="AK36" s="166"/>
      <c r="AL36" s="166"/>
      <c r="AM36" s="166"/>
      <c r="AN36" s="166"/>
      <c r="AO36" s="166"/>
      <c r="AP36" s="166"/>
      <c r="AQ36" s="166"/>
      <c r="AR36" s="166"/>
      <c r="AS36" s="166"/>
      <c r="AT36" s="166"/>
      <c r="AU36" s="166"/>
      <c r="AV36" s="166"/>
      <c r="AW36" s="166"/>
      <c r="AX36" s="166"/>
      <c r="AY36" s="166"/>
      <c r="AZ36" s="166"/>
      <c r="BA36" s="166"/>
      <c r="BB36" s="166"/>
      <c r="BC36" s="166"/>
      <c r="BD36" s="166"/>
      <c r="BE36" s="166"/>
      <c r="BF36" s="166"/>
      <c r="BG36" s="166"/>
      <c r="BH36" s="163">
        <f t="shared" ref="BH36" si="1">SUM(L36:BD36)</f>
        <v>0</v>
      </c>
      <c r="BI36" s="163"/>
      <c r="BJ36" s="163"/>
      <c r="BK36" s="163"/>
      <c r="BL36" s="163"/>
      <c r="BM36" s="163"/>
      <c r="BN36" s="163"/>
      <c r="BO36" s="164"/>
    </row>
    <row r="37" spans="2:67" ht="7.5" customHeight="1" x14ac:dyDescent="0.25">
      <c r="B37" s="232"/>
      <c r="C37" s="233"/>
      <c r="D37" s="170"/>
      <c r="E37" s="170"/>
      <c r="F37" s="170"/>
      <c r="G37" s="170"/>
      <c r="H37" s="170"/>
      <c r="I37" s="170"/>
      <c r="J37" s="170"/>
      <c r="K37" s="170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6"/>
      <c r="AM37" s="166"/>
      <c r="AN37" s="166"/>
      <c r="AO37" s="166"/>
      <c r="AP37" s="166"/>
      <c r="AQ37" s="166"/>
      <c r="AR37" s="166"/>
      <c r="AS37" s="166"/>
      <c r="AT37" s="166"/>
      <c r="AU37" s="166"/>
      <c r="AV37" s="166"/>
      <c r="AW37" s="166"/>
      <c r="AX37" s="166"/>
      <c r="AY37" s="166"/>
      <c r="AZ37" s="166"/>
      <c r="BA37" s="166"/>
      <c r="BB37" s="166"/>
      <c r="BC37" s="166"/>
      <c r="BD37" s="166"/>
      <c r="BE37" s="166"/>
      <c r="BF37" s="166"/>
      <c r="BG37" s="166"/>
      <c r="BH37" s="163"/>
      <c r="BI37" s="163"/>
      <c r="BJ37" s="163"/>
      <c r="BK37" s="163"/>
      <c r="BL37" s="163"/>
      <c r="BM37" s="163"/>
      <c r="BN37" s="163"/>
      <c r="BO37" s="164"/>
    </row>
    <row r="38" spans="2:67" ht="7.5" customHeight="1" x14ac:dyDescent="0.25">
      <c r="B38" s="232"/>
      <c r="C38" s="233"/>
      <c r="D38" s="170"/>
      <c r="E38" s="170"/>
      <c r="F38" s="170"/>
      <c r="G38" s="170"/>
      <c r="H38" s="170"/>
      <c r="I38" s="170"/>
      <c r="J38" s="170"/>
      <c r="K38" s="170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6"/>
      <c r="AK38" s="166"/>
      <c r="AL38" s="166"/>
      <c r="AM38" s="166"/>
      <c r="AN38" s="166"/>
      <c r="AO38" s="166"/>
      <c r="AP38" s="166"/>
      <c r="AQ38" s="166"/>
      <c r="AR38" s="166"/>
      <c r="AS38" s="166"/>
      <c r="AT38" s="166"/>
      <c r="AU38" s="166"/>
      <c r="AV38" s="166"/>
      <c r="AW38" s="166"/>
      <c r="AX38" s="166"/>
      <c r="AY38" s="166"/>
      <c r="AZ38" s="166"/>
      <c r="BA38" s="166"/>
      <c r="BB38" s="166"/>
      <c r="BC38" s="166"/>
      <c r="BD38" s="166"/>
      <c r="BE38" s="166"/>
      <c r="BF38" s="166"/>
      <c r="BG38" s="166"/>
      <c r="BH38" s="163">
        <f t="shared" ref="BH38" si="2">SUM(L38:BD38)</f>
        <v>0</v>
      </c>
      <c r="BI38" s="163"/>
      <c r="BJ38" s="163"/>
      <c r="BK38" s="163"/>
      <c r="BL38" s="163"/>
      <c r="BM38" s="163"/>
      <c r="BN38" s="163"/>
      <c r="BO38" s="164"/>
    </row>
    <row r="39" spans="2:67" ht="7.5" customHeight="1" x14ac:dyDescent="0.25">
      <c r="B39" s="232"/>
      <c r="C39" s="233"/>
      <c r="D39" s="170"/>
      <c r="E39" s="170"/>
      <c r="F39" s="170"/>
      <c r="G39" s="170"/>
      <c r="H39" s="170"/>
      <c r="I39" s="170"/>
      <c r="J39" s="170"/>
      <c r="K39" s="170"/>
      <c r="L39" s="166"/>
      <c r="M39" s="166"/>
      <c r="N39" s="166"/>
      <c r="O39" s="166"/>
      <c r="P39" s="166"/>
      <c r="Q39" s="166"/>
      <c r="R39" s="166"/>
      <c r="S39" s="166"/>
      <c r="T39" s="166"/>
      <c r="U39" s="166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  <c r="AJ39" s="166"/>
      <c r="AK39" s="166"/>
      <c r="AL39" s="166"/>
      <c r="AM39" s="166"/>
      <c r="AN39" s="166"/>
      <c r="AO39" s="166"/>
      <c r="AP39" s="166"/>
      <c r="AQ39" s="166"/>
      <c r="AR39" s="166"/>
      <c r="AS39" s="166"/>
      <c r="AT39" s="166"/>
      <c r="AU39" s="166"/>
      <c r="AV39" s="166"/>
      <c r="AW39" s="166"/>
      <c r="AX39" s="166"/>
      <c r="AY39" s="166"/>
      <c r="AZ39" s="166"/>
      <c r="BA39" s="166"/>
      <c r="BB39" s="166"/>
      <c r="BC39" s="166"/>
      <c r="BD39" s="166"/>
      <c r="BE39" s="166"/>
      <c r="BF39" s="166"/>
      <c r="BG39" s="166"/>
      <c r="BH39" s="163"/>
      <c r="BI39" s="163"/>
      <c r="BJ39" s="163"/>
      <c r="BK39" s="163"/>
      <c r="BL39" s="163"/>
      <c r="BM39" s="163"/>
      <c r="BN39" s="163"/>
      <c r="BO39" s="164"/>
    </row>
    <row r="40" spans="2:67" ht="7.5" customHeight="1" x14ac:dyDescent="0.25">
      <c r="B40" s="234" t="s">
        <v>94</v>
      </c>
      <c r="C40" s="235"/>
      <c r="D40" s="235"/>
      <c r="E40" s="235"/>
      <c r="F40" s="235"/>
      <c r="G40" s="235"/>
      <c r="H40" s="235"/>
      <c r="I40" s="235"/>
      <c r="J40" s="235"/>
      <c r="K40" s="235"/>
      <c r="L40" s="166">
        <f>SUM(L24:O39)</f>
        <v>280500</v>
      </c>
      <c r="M40" s="166"/>
      <c r="N40" s="166"/>
      <c r="O40" s="166"/>
      <c r="P40" s="166">
        <f>SUM(P24:S39)</f>
        <v>297473.68421052629</v>
      </c>
      <c r="Q40" s="166"/>
      <c r="R40" s="166"/>
      <c r="S40" s="166"/>
      <c r="T40" s="166">
        <f>SUM(T24:W39)</f>
        <v>271636.36363636365</v>
      </c>
      <c r="U40" s="166"/>
      <c r="V40" s="166"/>
      <c r="W40" s="166"/>
      <c r="X40" s="166">
        <f>SUM(X24:AA39)</f>
        <v>267375</v>
      </c>
      <c r="Y40" s="166"/>
      <c r="Z40" s="166"/>
      <c r="AA40" s="166"/>
      <c r="AB40" s="166">
        <f>SUM(AB24:AE39)</f>
        <v>278454.54545454547</v>
      </c>
      <c r="AC40" s="166"/>
      <c r="AD40" s="166"/>
      <c r="AE40" s="166"/>
      <c r="AF40" s="166">
        <f>SUM(AF24:AI39)</f>
        <v>288000</v>
      </c>
      <c r="AG40" s="166"/>
      <c r="AH40" s="166"/>
      <c r="AI40" s="166"/>
      <c r="AJ40" s="166">
        <f>SUM(AJ24:AM39)</f>
        <v>264875</v>
      </c>
      <c r="AK40" s="166"/>
      <c r="AL40" s="166"/>
      <c r="AM40" s="166"/>
      <c r="AN40" s="166">
        <f>SUM(AN24:AQ39)</f>
        <v>278000</v>
      </c>
      <c r="AO40" s="166"/>
      <c r="AP40" s="166"/>
      <c r="AQ40" s="166"/>
      <c r="AR40" s="166">
        <f>SUM(AR24:AU39)</f>
        <v>298714.28571428574</v>
      </c>
      <c r="AS40" s="166"/>
      <c r="AT40" s="166"/>
      <c r="AU40" s="166"/>
      <c r="AV40" s="166">
        <f>SUM(AV24:AY39)</f>
        <v>291125</v>
      </c>
      <c r="AW40" s="166"/>
      <c r="AX40" s="166"/>
      <c r="AY40" s="166"/>
      <c r="AZ40" s="166">
        <f>SUM(AZ24:BC39)</f>
        <v>272868.42105263157</v>
      </c>
      <c r="BA40" s="166"/>
      <c r="BB40" s="166"/>
      <c r="BC40" s="166"/>
      <c r="BD40" s="166">
        <f>SUM(BD24:BG39)</f>
        <v>274931.81818181818</v>
      </c>
      <c r="BE40" s="166"/>
      <c r="BF40" s="166"/>
      <c r="BG40" s="166"/>
      <c r="BH40" s="163">
        <f>SUM(L40:BD40)</f>
        <v>3363954.1182501712</v>
      </c>
      <c r="BI40" s="163"/>
      <c r="BJ40" s="163"/>
      <c r="BK40" s="163"/>
      <c r="BL40" s="163"/>
      <c r="BM40" s="163"/>
      <c r="BN40" s="163"/>
      <c r="BO40" s="164"/>
    </row>
    <row r="41" spans="2:67" ht="7.5" customHeight="1" x14ac:dyDescent="0.25">
      <c r="B41" s="234"/>
      <c r="C41" s="235"/>
      <c r="D41" s="235"/>
      <c r="E41" s="235"/>
      <c r="F41" s="235"/>
      <c r="G41" s="235"/>
      <c r="H41" s="235"/>
      <c r="I41" s="235"/>
      <c r="J41" s="235"/>
      <c r="K41" s="235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  <c r="W41" s="166"/>
      <c r="X41" s="166"/>
      <c r="Y41" s="166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6"/>
      <c r="AK41" s="166"/>
      <c r="AL41" s="166"/>
      <c r="AM41" s="166"/>
      <c r="AN41" s="166"/>
      <c r="AO41" s="166"/>
      <c r="AP41" s="166"/>
      <c r="AQ41" s="166"/>
      <c r="AR41" s="166"/>
      <c r="AS41" s="166"/>
      <c r="AT41" s="166"/>
      <c r="AU41" s="166"/>
      <c r="AV41" s="166"/>
      <c r="AW41" s="166"/>
      <c r="AX41" s="166"/>
      <c r="AY41" s="166"/>
      <c r="AZ41" s="166"/>
      <c r="BA41" s="166"/>
      <c r="BB41" s="166"/>
      <c r="BC41" s="166"/>
      <c r="BD41" s="166"/>
      <c r="BE41" s="166"/>
      <c r="BF41" s="166"/>
      <c r="BG41" s="166"/>
      <c r="BH41" s="163"/>
      <c r="BI41" s="163"/>
      <c r="BJ41" s="163"/>
      <c r="BK41" s="163"/>
      <c r="BL41" s="163"/>
      <c r="BM41" s="163"/>
      <c r="BN41" s="163"/>
      <c r="BO41" s="164"/>
    </row>
    <row r="42" spans="2:67" ht="7.5" customHeight="1" x14ac:dyDescent="0.25">
      <c r="B42" s="234" t="s">
        <v>95</v>
      </c>
      <c r="C42" s="235"/>
      <c r="D42" s="235"/>
      <c r="E42" s="235"/>
      <c r="F42" s="235"/>
      <c r="G42" s="235"/>
      <c r="H42" s="235"/>
      <c r="I42" s="235"/>
      <c r="J42" s="235"/>
      <c r="K42" s="235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166"/>
      <c r="AM42" s="166"/>
      <c r="AN42" s="166"/>
      <c r="AO42" s="166"/>
      <c r="AP42" s="166"/>
      <c r="AQ42" s="166"/>
      <c r="AR42" s="166"/>
      <c r="AS42" s="166"/>
      <c r="AT42" s="166"/>
      <c r="AU42" s="166"/>
      <c r="AV42" s="166"/>
      <c r="AW42" s="166"/>
      <c r="AX42" s="166"/>
      <c r="AY42" s="166"/>
      <c r="AZ42" s="166"/>
      <c r="BA42" s="166"/>
      <c r="BB42" s="166"/>
      <c r="BC42" s="166"/>
      <c r="BD42" s="166"/>
      <c r="BE42" s="166"/>
      <c r="BF42" s="166"/>
      <c r="BG42" s="166"/>
      <c r="BH42" s="163">
        <f>SUM(L42:BD42)</f>
        <v>0</v>
      </c>
      <c r="BI42" s="163"/>
      <c r="BJ42" s="163"/>
      <c r="BK42" s="163"/>
      <c r="BL42" s="163"/>
      <c r="BM42" s="163"/>
      <c r="BN42" s="163"/>
      <c r="BO42" s="164"/>
    </row>
    <row r="43" spans="2:67" ht="7.5" customHeight="1" x14ac:dyDescent="0.25">
      <c r="B43" s="234"/>
      <c r="C43" s="235"/>
      <c r="D43" s="235"/>
      <c r="E43" s="235"/>
      <c r="F43" s="235"/>
      <c r="G43" s="235"/>
      <c r="H43" s="235"/>
      <c r="I43" s="235"/>
      <c r="J43" s="235"/>
      <c r="K43" s="235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6"/>
      <c r="AK43" s="166"/>
      <c r="AL43" s="166"/>
      <c r="AM43" s="166"/>
      <c r="AN43" s="166"/>
      <c r="AO43" s="166"/>
      <c r="AP43" s="166"/>
      <c r="AQ43" s="166"/>
      <c r="AR43" s="166"/>
      <c r="AS43" s="166"/>
      <c r="AT43" s="166"/>
      <c r="AU43" s="166"/>
      <c r="AV43" s="166"/>
      <c r="AW43" s="166"/>
      <c r="AX43" s="166"/>
      <c r="AY43" s="166"/>
      <c r="AZ43" s="166"/>
      <c r="BA43" s="166"/>
      <c r="BB43" s="166"/>
      <c r="BC43" s="166"/>
      <c r="BD43" s="166"/>
      <c r="BE43" s="166"/>
      <c r="BF43" s="166"/>
      <c r="BG43" s="166"/>
      <c r="BH43" s="163"/>
      <c r="BI43" s="163"/>
      <c r="BJ43" s="163"/>
      <c r="BK43" s="163"/>
      <c r="BL43" s="163"/>
      <c r="BM43" s="163"/>
      <c r="BN43" s="163"/>
      <c r="BO43" s="164"/>
    </row>
    <row r="44" spans="2:67" ht="7.5" customHeight="1" x14ac:dyDescent="0.25">
      <c r="B44" s="234" t="s">
        <v>96</v>
      </c>
      <c r="C44" s="235"/>
      <c r="D44" s="235"/>
      <c r="E44" s="235"/>
      <c r="F44" s="235"/>
      <c r="G44" s="235"/>
      <c r="H44" s="235"/>
      <c r="I44" s="235"/>
      <c r="J44" s="235"/>
      <c r="K44" s="235"/>
      <c r="L44" s="166"/>
      <c r="M44" s="166"/>
      <c r="N44" s="166"/>
      <c r="O44" s="166"/>
      <c r="P44" s="166"/>
      <c r="Q44" s="166"/>
      <c r="R44" s="166"/>
      <c r="S44" s="166"/>
      <c r="T44" s="166"/>
      <c r="U44" s="166"/>
      <c r="V44" s="166"/>
      <c r="W44" s="166"/>
      <c r="X44" s="166"/>
      <c r="Y44" s="166"/>
      <c r="Z44" s="166"/>
      <c r="AA44" s="166"/>
      <c r="AB44" s="166"/>
      <c r="AC44" s="166"/>
      <c r="AD44" s="166"/>
      <c r="AE44" s="166"/>
      <c r="AF44" s="166"/>
      <c r="AG44" s="166"/>
      <c r="AH44" s="166"/>
      <c r="AI44" s="166"/>
      <c r="AJ44" s="166"/>
      <c r="AK44" s="166"/>
      <c r="AL44" s="166"/>
      <c r="AM44" s="166"/>
      <c r="AN44" s="166"/>
      <c r="AO44" s="166"/>
      <c r="AP44" s="166"/>
      <c r="AQ44" s="166"/>
      <c r="AR44" s="166"/>
      <c r="AS44" s="166"/>
      <c r="AT44" s="166"/>
      <c r="AU44" s="166"/>
      <c r="AV44" s="166"/>
      <c r="AW44" s="166"/>
      <c r="AX44" s="166"/>
      <c r="AY44" s="166"/>
      <c r="AZ44" s="166"/>
      <c r="BA44" s="166"/>
      <c r="BB44" s="166"/>
      <c r="BC44" s="166"/>
      <c r="BD44" s="166"/>
      <c r="BE44" s="166"/>
      <c r="BF44" s="166"/>
      <c r="BG44" s="166"/>
      <c r="BH44" s="163">
        <f>SUM(L44:BD44)</f>
        <v>0</v>
      </c>
      <c r="BI44" s="163"/>
      <c r="BJ44" s="163"/>
      <c r="BK44" s="163"/>
      <c r="BL44" s="163"/>
      <c r="BM44" s="163"/>
      <c r="BN44" s="163"/>
      <c r="BO44" s="164"/>
    </row>
    <row r="45" spans="2:67" ht="7.5" customHeight="1" x14ac:dyDescent="0.25">
      <c r="B45" s="234"/>
      <c r="C45" s="235"/>
      <c r="D45" s="235"/>
      <c r="E45" s="235"/>
      <c r="F45" s="235"/>
      <c r="G45" s="235"/>
      <c r="H45" s="235"/>
      <c r="I45" s="235"/>
      <c r="J45" s="235"/>
      <c r="K45" s="235"/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6"/>
      <c r="AK45" s="166"/>
      <c r="AL45" s="166"/>
      <c r="AM45" s="166"/>
      <c r="AN45" s="166"/>
      <c r="AO45" s="166"/>
      <c r="AP45" s="166"/>
      <c r="AQ45" s="166"/>
      <c r="AR45" s="166"/>
      <c r="AS45" s="166"/>
      <c r="AT45" s="166"/>
      <c r="AU45" s="166"/>
      <c r="AV45" s="166"/>
      <c r="AW45" s="166"/>
      <c r="AX45" s="166"/>
      <c r="AY45" s="166"/>
      <c r="AZ45" s="166"/>
      <c r="BA45" s="166"/>
      <c r="BB45" s="166"/>
      <c r="BC45" s="166"/>
      <c r="BD45" s="166"/>
      <c r="BE45" s="166"/>
      <c r="BF45" s="166"/>
      <c r="BG45" s="166"/>
      <c r="BH45" s="163"/>
      <c r="BI45" s="163"/>
      <c r="BJ45" s="163"/>
      <c r="BK45" s="163"/>
      <c r="BL45" s="163"/>
      <c r="BM45" s="163"/>
      <c r="BN45" s="163"/>
      <c r="BO45" s="164"/>
    </row>
    <row r="46" spans="2:67" ht="7.5" customHeight="1" x14ac:dyDescent="0.25">
      <c r="B46" s="234" t="s">
        <v>80</v>
      </c>
      <c r="C46" s="235"/>
      <c r="D46" s="235"/>
      <c r="E46" s="235"/>
      <c r="F46" s="235"/>
      <c r="G46" s="235"/>
      <c r="H46" s="235"/>
      <c r="I46" s="235"/>
      <c r="J46" s="235"/>
      <c r="K46" s="235"/>
      <c r="L46" s="166">
        <f>L40+L42+L44</f>
        <v>280500</v>
      </c>
      <c r="M46" s="166"/>
      <c r="N46" s="166"/>
      <c r="O46" s="166"/>
      <c r="P46" s="166">
        <f>P40+P42+P44</f>
        <v>297473.68421052629</v>
      </c>
      <c r="Q46" s="166"/>
      <c r="R46" s="166"/>
      <c r="S46" s="166"/>
      <c r="T46" s="166">
        <f>T40+T42+T44</f>
        <v>271636.36363636365</v>
      </c>
      <c r="U46" s="166"/>
      <c r="V46" s="166"/>
      <c r="W46" s="166"/>
      <c r="X46" s="166">
        <f>X40+X42+X44</f>
        <v>267375</v>
      </c>
      <c r="Y46" s="166"/>
      <c r="Z46" s="166"/>
      <c r="AA46" s="166"/>
      <c r="AB46" s="166">
        <f>AB40+AB42+AB44</f>
        <v>278454.54545454547</v>
      </c>
      <c r="AC46" s="166"/>
      <c r="AD46" s="166"/>
      <c r="AE46" s="166"/>
      <c r="AF46" s="166">
        <f>AF40+AF42+AF44</f>
        <v>288000</v>
      </c>
      <c r="AG46" s="166"/>
      <c r="AH46" s="166"/>
      <c r="AI46" s="166"/>
      <c r="AJ46" s="166">
        <f>AJ40+AJ42+AJ44</f>
        <v>264875</v>
      </c>
      <c r="AK46" s="166"/>
      <c r="AL46" s="166"/>
      <c r="AM46" s="166"/>
      <c r="AN46" s="166">
        <f>AN40+AN42+AN44</f>
        <v>278000</v>
      </c>
      <c r="AO46" s="166"/>
      <c r="AP46" s="166"/>
      <c r="AQ46" s="166"/>
      <c r="AR46" s="166">
        <f>AR40+AR42+AR44</f>
        <v>298714.28571428574</v>
      </c>
      <c r="AS46" s="166"/>
      <c r="AT46" s="166"/>
      <c r="AU46" s="166"/>
      <c r="AV46" s="166">
        <f>AV40+AV42+AV44</f>
        <v>291125</v>
      </c>
      <c r="AW46" s="166"/>
      <c r="AX46" s="166"/>
      <c r="AY46" s="166"/>
      <c r="AZ46" s="166">
        <f>AZ40+AZ42+AZ44</f>
        <v>272868.42105263157</v>
      </c>
      <c r="BA46" s="166"/>
      <c r="BB46" s="166"/>
      <c r="BC46" s="166"/>
      <c r="BD46" s="166">
        <f>BD40+BD42+BD44</f>
        <v>274931.81818181818</v>
      </c>
      <c r="BE46" s="166"/>
      <c r="BF46" s="166"/>
      <c r="BG46" s="166"/>
      <c r="BH46" s="163">
        <f>SUM(L46:BD46)</f>
        <v>3363954.1182501712</v>
      </c>
      <c r="BI46" s="163"/>
      <c r="BJ46" s="163"/>
      <c r="BK46" s="163"/>
      <c r="BL46" s="163"/>
      <c r="BM46" s="163"/>
      <c r="BN46" s="163"/>
      <c r="BO46" s="164"/>
    </row>
    <row r="47" spans="2:67" ht="7.5" customHeight="1" thickBot="1" x14ac:dyDescent="0.3">
      <c r="B47" s="236"/>
      <c r="C47" s="237"/>
      <c r="D47" s="237"/>
      <c r="E47" s="237"/>
      <c r="F47" s="237"/>
      <c r="G47" s="237"/>
      <c r="H47" s="237"/>
      <c r="I47" s="237"/>
      <c r="J47" s="237"/>
      <c r="K47" s="237"/>
      <c r="L47" s="214"/>
      <c r="M47" s="214"/>
      <c r="N47" s="214"/>
      <c r="O47" s="214"/>
      <c r="P47" s="214"/>
      <c r="Q47" s="214"/>
      <c r="R47" s="214"/>
      <c r="S47" s="214"/>
      <c r="T47" s="214"/>
      <c r="U47" s="214"/>
      <c r="V47" s="214"/>
      <c r="W47" s="214"/>
      <c r="X47" s="214"/>
      <c r="Y47" s="214"/>
      <c r="Z47" s="214"/>
      <c r="AA47" s="214"/>
      <c r="AB47" s="214"/>
      <c r="AC47" s="214"/>
      <c r="AD47" s="214"/>
      <c r="AE47" s="214"/>
      <c r="AF47" s="214"/>
      <c r="AG47" s="214"/>
      <c r="AH47" s="214"/>
      <c r="AI47" s="214"/>
      <c r="AJ47" s="214"/>
      <c r="AK47" s="214"/>
      <c r="AL47" s="214"/>
      <c r="AM47" s="214"/>
      <c r="AN47" s="214"/>
      <c r="AO47" s="214"/>
      <c r="AP47" s="214"/>
      <c r="AQ47" s="214"/>
      <c r="AR47" s="214"/>
      <c r="AS47" s="214"/>
      <c r="AT47" s="214"/>
      <c r="AU47" s="214"/>
      <c r="AV47" s="214"/>
      <c r="AW47" s="214"/>
      <c r="AX47" s="214"/>
      <c r="AY47" s="214"/>
      <c r="AZ47" s="214"/>
      <c r="BA47" s="214"/>
      <c r="BB47" s="214"/>
      <c r="BC47" s="214"/>
      <c r="BD47" s="214"/>
      <c r="BE47" s="214"/>
      <c r="BF47" s="214"/>
      <c r="BG47" s="214"/>
      <c r="BH47" s="221"/>
      <c r="BI47" s="221"/>
      <c r="BJ47" s="221"/>
      <c r="BK47" s="221"/>
      <c r="BL47" s="221"/>
      <c r="BM47" s="221"/>
      <c r="BN47" s="221"/>
      <c r="BO47" s="222"/>
    </row>
    <row r="48" spans="2:67" ht="7.5" customHeight="1" thickTop="1" x14ac:dyDescent="0.25">
      <c r="B48" s="238" t="s">
        <v>97</v>
      </c>
      <c r="C48" s="239"/>
      <c r="D48" s="193" t="s">
        <v>98</v>
      </c>
      <c r="E48" s="193"/>
      <c r="F48" s="193"/>
      <c r="G48" s="193"/>
      <c r="H48" s="193"/>
      <c r="I48" s="193"/>
      <c r="J48" s="193"/>
      <c r="K48" s="193"/>
      <c r="L48" s="227">
        <v>12300</v>
      </c>
      <c r="M48" s="227"/>
      <c r="N48" s="227"/>
      <c r="O48" s="227"/>
      <c r="P48" s="227">
        <v>12300</v>
      </c>
      <c r="Q48" s="227"/>
      <c r="R48" s="227"/>
      <c r="S48" s="227"/>
      <c r="T48" s="227">
        <v>12300</v>
      </c>
      <c r="U48" s="227"/>
      <c r="V48" s="227"/>
      <c r="W48" s="227"/>
      <c r="X48" s="227">
        <v>12300</v>
      </c>
      <c r="Y48" s="227"/>
      <c r="Z48" s="227"/>
      <c r="AA48" s="227"/>
      <c r="AB48" s="227">
        <v>12300</v>
      </c>
      <c r="AC48" s="227"/>
      <c r="AD48" s="227"/>
      <c r="AE48" s="227"/>
      <c r="AF48" s="227">
        <v>12300</v>
      </c>
      <c r="AG48" s="227"/>
      <c r="AH48" s="227"/>
      <c r="AI48" s="227"/>
      <c r="AJ48" s="227">
        <v>12300</v>
      </c>
      <c r="AK48" s="227"/>
      <c r="AL48" s="227"/>
      <c r="AM48" s="227"/>
      <c r="AN48" s="227">
        <v>12300</v>
      </c>
      <c r="AO48" s="227"/>
      <c r="AP48" s="227"/>
      <c r="AQ48" s="227"/>
      <c r="AR48" s="227">
        <v>12300</v>
      </c>
      <c r="AS48" s="227"/>
      <c r="AT48" s="227"/>
      <c r="AU48" s="227"/>
      <c r="AV48" s="227">
        <v>12300</v>
      </c>
      <c r="AW48" s="227"/>
      <c r="AX48" s="227"/>
      <c r="AY48" s="227"/>
      <c r="AZ48" s="227">
        <v>12300</v>
      </c>
      <c r="BA48" s="227"/>
      <c r="BB48" s="227"/>
      <c r="BC48" s="227"/>
      <c r="BD48" s="227">
        <v>12300</v>
      </c>
      <c r="BE48" s="227"/>
      <c r="BF48" s="227"/>
      <c r="BG48" s="227"/>
      <c r="BH48" s="167">
        <f t="shared" ref="BH48" si="3">SUM(L48:BD48)</f>
        <v>147600</v>
      </c>
      <c r="BI48" s="167"/>
      <c r="BJ48" s="167"/>
      <c r="BK48" s="167"/>
      <c r="BL48" s="167"/>
      <c r="BM48" s="167"/>
      <c r="BN48" s="167"/>
      <c r="BO48" s="168"/>
    </row>
    <row r="49" spans="2:67" ht="7.5" customHeight="1" x14ac:dyDescent="0.25">
      <c r="B49" s="232"/>
      <c r="C49" s="233"/>
      <c r="D49" s="170"/>
      <c r="E49" s="170"/>
      <c r="F49" s="170"/>
      <c r="G49" s="170"/>
      <c r="H49" s="170"/>
      <c r="I49" s="170"/>
      <c r="J49" s="170"/>
      <c r="K49" s="170"/>
      <c r="L49" s="166"/>
      <c r="M49" s="166"/>
      <c r="N49" s="166"/>
      <c r="O49" s="166"/>
      <c r="P49" s="166"/>
      <c r="Q49" s="166"/>
      <c r="R49" s="166"/>
      <c r="S49" s="166"/>
      <c r="T49" s="166"/>
      <c r="U49" s="166"/>
      <c r="V49" s="166"/>
      <c r="W49" s="166"/>
      <c r="X49" s="166"/>
      <c r="Y49" s="166"/>
      <c r="Z49" s="166"/>
      <c r="AA49" s="166"/>
      <c r="AB49" s="166"/>
      <c r="AC49" s="166"/>
      <c r="AD49" s="166"/>
      <c r="AE49" s="166"/>
      <c r="AF49" s="166"/>
      <c r="AG49" s="166"/>
      <c r="AH49" s="166"/>
      <c r="AI49" s="166"/>
      <c r="AJ49" s="166"/>
      <c r="AK49" s="166"/>
      <c r="AL49" s="166"/>
      <c r="AM49" s="166"/>
      <c r="AN49" s="166"/>
      <c r="AO49" s="166"/>
      <c r="AP49" s="166"/>
      <c r="AQ49" s="166"/>
      <c r="AR49" s="166"/>
      <c r="AS49" s="166"/>
      <c r="AT49" s="166"/>
      <c r="AU49" s="166"/>
      <c r="AV49" s="166"/>
      <c r="AW49" s="166"/>
      <c r="AX49" s="166"/>
      <c r="AY49" s="166"/>
      <c r="AZ49" s="166"/>
      <c r="BA49" s="166"/>
      <c r="BB49" s="166"/>
      <c r="BC49" s="166"/>
      <c r="BD49" s="166"/>
      <c r="BE49" s="166"/>
      <c r="BF49" s="166"/>
      <c r="BG49" s="166"/>
      <c r="BH49" s="163"/>
      <c r="BI49" s="163"/>
      <c r="BJ49" s="163"/>
      <c r="BK49" s="163"/>
      <c r="BL49" s="163"/>
      <c r="BM49" s="163"/>
      <c r="BN49" s="163"/>
      <c r="BO49" s="164"/>
    </row>
    <row r="50" spans="2:67" ht="7.5" customHeight="1" x14ac:dyDescent="0.25">
      <c r="B50" s="232"/>
      <c r="C50" s="233"/>
      <c r="D50" s="170" t="s">
        <v>99</v>
      </c>
      <c r="E50" s="170"/>
      <c r="F50" s="170"/>
      <c r="G50" s="170"/>
      <c r="H50" s="170"/>
      <c r="I50" s="170"/>
      <c r="J50" s="170"/>
      <c r="K50" s="170"/>
      <c r="L50" s="166">
        <v>20901</v>
      </c>
      <c r="M50" s="166"/>
      <c r="N50" s="166"/>
      <c r="O50" s="166"/>
      <c r="P50" s="166">
        <v>20901</v>
      </c>
      <c r="Q50" s="166"/>
      <c r="R50" s="166"/>
      <c r="S50" s="166"/>
      <c r="T50" s="166">
        <v>20901</v>
      </c>
      <c r="U50" s="166"/>
      <c r="V50" s="166"/>
      <c r="W50" s="166"/>
      <c r="X50" s="166">
        <v>20901</v>
      </c>
      <c r="Y50" s="166"/>
      <c r="Z50" s="166"/>
      <c r="AA50" s="166"/>
      <c r="AB50" s="166">
        <v>20901</v>
      </c>
      <c r="AC50" s="166"/>
      <c r="AD50" s="166"/>
      <c r="AE50" s="166"/>
      <c r="AF50" s="166">
        <v>20901</v>
      </c>
      <c r="AG50" s="166"/>
      <c r="AH50" s="166"/>
      <c r="AI50" s="166"/>
      <c r="AJ50" s="166">
        <v>20901</v>
      </c>
      <c r="AK50" s="166"/>
      <c r="AL50" s="166"/>
      <c r="AM50" s="166"/>
      <c r="AN50" s="166">
        <v>20901</v>
      </c>
      <c r="AO50" s="166"/>
      <c r="AP50" s="166"/>
      <c r="AQ50" s="166"/>
      <c r="AR50" s="166">
        <v>20901</v>
      </c>
      <c r="AS50" s="166"/>
      <c r="AT50" s="166"/>
      <c r="AU50" s="166"/>
      <c r="AV50" s="166">
        <v>20901</v>
      </c>
      <c r="AW50" s="166"/>
      <c r="AX50" s="166"/>
      <c r="AY50" s="166"/>
      <c r="AZ50" s="166">
        <v>20901</v>
      </c>
      <c r="BA50" s="166"/>
      <c r="BB50" s="166"/>
      <c r="BC50" s="166"/>
      <c r="BD50" s="166">
        <v>20901</v>
      </c>
      <c r="BE50" s="166"/>
      <c r="BF50" s="166"/>
      <c r="BG50" s="166"/>
      <c r="BH50" s="163">
        <f t="shared" ref="BH50" si="4">SUM(L50:BD50)</f>
        <v>250812</v>
      </c>
      <c r="BI50" s="163"/>
      <c r="BJ50" s="163"/>
      <c r="BK50" s="163"/>
      <c r="BL50" s="163"/>
      <c r="BM50" s="163"/>
      <c r="BN50" s="163"/>
      <c r="BO50" s="164"/>
    </row>
    <row r="51" spans="2:67" ht="7.5" customHeight="1" x14ac:dyDescent="0.25">
      <c r="B51" s="232"/>
      <c r="C51" s="233"/>
      <c r="D51" s="170"/>
      <c r="E51" s="170"/>
      <c r="F51" s="170"/>
      <c r="G51" s="170"/>
      <c r="H51" s="170"/>
      <c r="I51" s="170"/>
      <c r="J51" s="170"/>
      <c r="K51" s="170"/>
      <c r="L51" s="166"/>
      <c r="M51" s="166"/>
      <c r="N51" s="166"/>
      <c r="O51" s="166"/>
      <c r="P51" s="166"/>
      <c r="Q51" s="166"/>
      <c r="R51" s="166"/>
      <c r="S51" s="166"/>
      <c r="T51" s="166"/>
      <c r="U51" s="166"/>
      <c r="V51" s="166"/>
      <c r="W51" s="166"/>
      <c r="X51" s="166"/>
      <c r="Y51" s="166"/>
      <c r="Z51" s="166"/>
      <c r="AA51" s="166"/>
      <c r="AB51" s="166"/>
      <c r="AC51" s="166"/>
      <c r="AD51" s="166"/>
      <c r="AE51" s="166"/>
      <c r="AF51" s="166"/>
      <c r="AG51" s="166"/>
      <c r="AH51" s="166"/>
      <c r="AI51" s="166"/>
      <c r="AJ51" s="166"/>
      <c r="AK51" s="166"/>
      <c r="AL51" s="166"/>
      <c r="AM51" s="166"/>
      <c r="AN51" s="166"/>
      <c r="AO51" s="166"/>
      <c r="AP51" s="166"/>
      <c r="AQ51" s="166"/>
      <c r="AR51" s="166"/>
      <c r="AS51" s="166"/>
      <c r="AT51" s="166"/>
      <c r="AU51" s="166"/>
      <c r="AV51" s="166"/>
      <c r="AW51" s="166"/>
      <c r="AX51" s="166"/>
      <c r="AY51" s="166"/>
      <c r="AZ51" s="166"/>
      <c r="BA51" s="166"/>
      <c r="BB51" s="166"/>
      <c r="BC51" s="166"/>
      <c r="BD51" s="166"/>
      <c r="BE51" s="166"/>
      <c r="BF51" s="166"/>
      <c r="BG51" s="166"/>
      <c r="BH51" s="163"/>
      <c r="BI51" s="163"/>
      <c r="BJ51" s="163"/>
      <c r="BK51" s="163"/>
      <c r="BL51" s="163"/>
      <c r="BM51" s="163"/>
      <c r="BN51" s="163"/>
      <c r="BO51" s="164"/>
    </row>
    <row r="52" spans="2:67" ht="7.5" customHeight="1" x14ac:dyDescent="0.25">
      <c r="B52" s="232"/>
      <c r="C52" s="233"/>
      <c r="D52" s="170" t="s">
        <v>100</v>
      </c>
      <c r="E52" s="170"/>
      <c r="F52" s="170"/>
      <c r="G52" s="170"/>
      <c r="H52" s="170"/>
      <c r="I52" s="170"/>
      <c r="J52" s="170"/>
      <c r="K52" s="170"/>
      <c r="L52" s="166">
        <v>2104</v>
      </c>
      <c r="M52" s="166"/>
      <c r="N52" s="166"/>
      <c r="O52" s="166"/>
      <c r="P52" s="166">
        <v>2104</v>
      </c>
      <c r="Q52" s="166"/>
      <c r="R52" s="166"/>
      <c r="S52" s="166"/>
      <c r="T52" s="166">
        <v>2104</v>
      </c>
      <c r="U52" s="166"/>
      <c r="V52" s="166"/>
      <c r="W52" s="166"/>
      <c r="X52" s="166">
        <v>2104</v>
      </c>
      <c r="Y52" s="166"/>
      <c r="Z52" s="166"/>
      <c r="AA52" s="166"/>
      <c r="AB52" s="166">
        <v>2104</v>
      </c>
      <c r="AC52" s="166"/>
      <c r="AD52" s="166"/>
      <c r="AE52" s="166"/>
      <c r="AF52" s="166">
        <v>2104</v>
      </c>
      <c r="AG52" s="166"/>
      <c r="AH52" s="166"/>
      <c r="AI52" s="166"/>
      <c r="AJ52" s="166">
        <v>2104</v>
      </c>
      <c r="AK52" s="166"/>
      <c r="AL52" s="166"/>
      <c r="AM52" s="166"/>
      <c r="AN52" s="166">
        <v>2104</v>
      </c>
      <c r="AO52" s="166"/>
      <c r="AP52" s="166"/>
      <c r="AQ52" s="166"/>
      <c r="AR52" s="166">
        <v>2104</v>
      </c>
      <c r="AS52" s="166"/>
      <c r="AT52" s="166"/>
      <c r="AU52" s="166"/>
      <c r="AV52" s="166">
        <v>2104</v>
      </c>
      <c r="AW52" s="166"/>
      <c r="AX52" s="166"/>
      <c r="AY52" s="166"/>
      <c r="AZ52" s="166">
        <v>2104</v>
      </c>
      <c r="BA52" s="166"/>
      <c r="BB52" s="166"/>
      <c r="BC52" s="166"/>
      <c r="BD52" s="166">
        <v>2104</v>
      </c>
      <c r="BE52" s="166"/>
      <c r="BF52" s="166"/>
      <c r="BG52" s="166"/>
      <c r="BH52" s="163">
        <f t="shared" ref="BH52" si="5">SUM(L52:BD52)</f>
        <v>25248</v>
      </c>
      <c r="BI52" s="163"/>
      <c r="BJ52" s="163"/>
      <c r="BK52" s="163"/>
      <c r="BL52" s="163"/>
      <c r="BM52" s="163"/>
      <c r="BN52" s="163"/>
      <c r="BO52" s="164"/>
    </row>
    <row r="53" spans="2:67" ht="7.5" customHeight="1" x14ac:dyDescent="0.25">
      <c r="B53" s="232"/>
      <c r="C53" s="233"/>
      <c r="D53" s="170"/>
      <c r="E53" s="170"/>
      <c r="F53" s="170"/>
      <c r="G53" s="170"/>
      <c r="H53" s="170"/>
      <c r="I53" s="170"/>
      <c r="J53" s="170"/>
      <c r="K53" s="170"/>
      <c r="L53" s="166"/>
      <c r="M53" s="166"/>
      <c r="N53" s="166"/>
      <c r="O53" s="166"/>
      <c r="P53" s="166"/>
      <c r="Q53" s="166"/>
      <c r="R53" s="166"/>
      <c r="S53" s="166"/>
      <c r="T53" s="166"/>
      <c r="U53" s="166"/>
      <c r="V53" s="166"/>
      <c r="W53" s="166"/>
      <c r="X53" s="166"/>
      <c r="Y53" s="166"/>
      <c r="Z53" s="166"/>
      <c r="AA53" s="166"/>
      <c r="AB53" s="166"/>
      <c r="AC53" s="166"/>
      <c r="AD53" s="166"/>
      <c r="AE53" s="166"/>
      <c r="AF53" s="166"/>
      <c r="AG53" s="166"/>
      <c r="AH53" s="166"/>
      <c r="AI53" s="166"/>
      <c r="AJ53" s="166"/>
      <c r="AK53" s="166"/>
      <c r="AL53" s="166"/>
      <c r="AM53" s="166"/>
      <c r="AN53" s="166"/>
      <c r="AO53" s="166"/>
      <c r="AP53" s="166"/>
      <c r="AQ53" s="166"/>
      <c r="AR53" s="166"/>
      <c r="AS53" s="166"/>
      <c r="AT53" s="166"/>
      <c r="AU53" s="166"/>
      <c r="AV53" s="166"/>
      <c r="AW53" s="166"/>
      <c r="AX53" s="166"/>
      <c r="AY53" s="166"/>
      <c r="AZ53" s="166"/>
      <c r="BA53" s="166"/>
      <c r="BB53" s="166"/>
      <c r="BC53" s="166"/>
      <c r="BD53" s="166"/>
      <c r="BE53" s="166"/>
      <c r="BF53" s="166"/>
      <c r="BG53" s="166"/>
      <c r="BH53" s="163"/>
      <c r="BI53" s="163"/>
      <c r="BJ53" s="163"/>
      <c r="BK53" s="163"/>
      <c r="BL53" s="163"/>
      <c r="BM53" s="163"/>
      <c r="BN53" s="163"/>
      <c r="BO53" s="164"/>
    </row>
    <row r="54" spans="2:67" ht="7.5" customHeight="1" x14ac:dyDescent="0.25">
      <c r="B54" s="232"/>
      <c r="C54" s="233"/>
      <c r="D54" s="170" t="s">
        <v>101</v>
      </c>
      <c r="E54" s="170"/>
      <c r="F54" s="170"/>
      <c r="G54" s="170"/>
      <c r="H54" s="170"/>
      <c r="I54" s="170"/>
      <c r="J54" s="170"/>
      <c r="K54" s="170"/>
      <c r="L54" s="166">
        <v>10600</v>
      </c>
      <c r="M54" s="166"/>
      <c r="N54" s="166"/>
      <c r="O54" s="166"/>
      <c r="P54" s="166">
        <v>10600</v>
      </c>
      <c r="Q54" s="166"/>
      <c r="R54" s="166"/>
      <c r="S54" s="166"/>
      <c r="T54" s="166">
        <v>10600</v>
      </c>
      <c r="U54" s="166"/>
      <c r="V54" s="166"/>
      <c r="W54" s="166"/>
      <c r="X54" s="166">
        <v>10600</v>
      </c>
      <c r="Y54" s="166"/>
      <c r="Z54" s="166"/>
      <c r="AA54" s="166"/>
      <c r="AB54" s="166">
        <v>10600</v>
      </c>
      <c r="AC54" s="166"/>
      <c r="AD54" s="166"/>
      <c r="AE54" s="166"/>
      <c r="AF54" s="166">
        <v>10600</v>
      </c>
      <c r="AG54" s="166"/>
      <c r="AH54" s="166"/>
      <c r="AI54" s="166"/>
      <c r="AJ54" s="166">
        <v>10600</v>
      </c>
      <c r="AK54" s="166"/>
      <c r="AL54" s="166"/>
      <c r="AM54" s="166"/>
      <c r="AN54" s="166">
        <v>10600</v>
      </c>
      <c r="AO54" s="166"/>
      <c r="AP54" s="166"/>
      <c r="AQ54" s="166"/>
      <c r="AR54" s="166">
        <v>10600</v>
      </c>
      <c r="AS54" s="166"/>
      <c r="AT54" s="166"/>
      <c r="AU54" s="166"/>
      <c r="AV54" s="166">
        <v>10600</v>
      </c>
      <c r="AW54" s="166"/>
      <c r="AX54" s="166"/>
      <c r="AY54" s="166"/>
      <c r="AZ54" s="166">
        <v>10600</v>
      </c>
      <c r="BA54" s="166"/>
      <c r="BB54" s="166"/>
      <c r="BC54" s="166"/>
      <c r="BD54" s="166">
        <v>10600</v>
      </c>
      <c r="BE54" s="166"/>
      <c r="BF54" s="166"/>
      <c r="BG54" s="166"/>
      <c r="BH54" s="163">
        <f>SUM(L54:BD54)</f>
        <v>127200</v>
      </c>
      <c r="BI54" s="163"/>
      <c r="BJ54" s="163"/>
      <c r="BK54" s="163"/>
      <c r="BL54" s="163"/>
      <c r="BM54" s="163"/>
      <c r="BN54" s="163"/>
      <c r="BO54" s="164"/>
    </row>
    <row r="55" spans="2:67" ht="7.5" customHeight="1" x14ac:dyDescent="0.25">
      <c r="B55" s="232"/>
      <c r="C55" s="233"/>
      <c r="D55" s="170"/>
      <c r="E55" s="170"/>
      <c r="F55" s="170"/>
      <c r="G55" s="170"/>
      <c r="H55" s="170"/>
      <c r="I55" s="170"/>
      <c r="J55" s="170"/>
      <c r="K55" s="170"/>
      <c r="L55" s="166"/>
      <c r="M55" s="166"/>
      <c r="N55" s="166"/>
      <c r="O55" s="166"/>
      <c r="P55" s="166"/>
      <c r="Q55" s="166"/>
      <c r="R55" s="166"/>
      <c r="S55" s="166"/>
      <c r="T55" s="166"/>
      <c r="U55" s="166"/>
      <c r="V55" s="166"/>
      <c r="W55" s="166"/>
      <c r="X55" s="166"/>
      <c r="Y55" s="166"/>
      <c r="Z55" s="166"/>
      <c r="AA55" s="166"/>
      <c r="AB55" s="166"/>
      <c r="AC55" s="166"/>
      <c r="AD55" s="166"/>
      <c r="AE55" s="166"/>
      <c r="AF55" s="166"/>
      <c r="AG55" s="166"/>
      <c r="AH55" s="166"/>
      <c r="AI55" s="166"/>
      <c r="AJ55" s="166"/>
      <c r="AK55" s="166"/>
      <c r="AL55" s="166"/>
      <c r="AM55" s="166"/>
      <c r="AN55" s="166"/>
      <c r="AO55" s="166"/>
      <c r="AP55" s="166"/>
      <c r="AQ55" s="166"/>
      <c r="AR55" s="166"/>
      <c r="AS55" s="166"/>
      <c r="AT55" s="166"/>
      <c r="AU55" s="166"/>
      <c r="AV55" s="166"/>
      <c r="AW55" s="166"/>
      <c r="AX55" s="166"/>
      <c r="AY55" s="166"/>
      <c r="AZ55" s="166"/>
      <c r="BA55" s="166"/>
      <c r="BB55" s="166"/>
      <c r="BC55" s="166"/>
      <c r="BD55" s="166"/>
      <c r="BE55" s="166"/>
      <c r="BF55" s="166"/>
      <c r="BG55" s="166"/>
      <c r="BH55" s="163"/>
      <c r="BI55" s="163"/>
      <c r="BJ55" s="163"/>
      <c r="BK55" s="163"/>
      <c r="BL55" s="163"/>
      <c r="BM55" s="163"/>
      <c r="BN55" s="163"/>
      <c r="BO55" s="164"/>
    </row>
    <row r="56" spans="2:67" ht="7.5" customHeight="1" x14ac:dyDescent="0.25">
      <c r="B56" s="232"/>
      <c r="C56" s="233"/>
      <c r="D56" s="170" t="s">
        <v>102</v>
      </c>
      <c r="E56" s="170"/>
      <c r="F56" s="170"/>
      <c r="G56" s="170"/>
      <c r="H56" s="170"/>
      <c r="I56" s="170"/>
      <c r="J56" s="170"/>
      <c r="K56" s="170"/>
      <c r="L56" s="166">
        <v>7520</v>
      </c>
      <c r="M56" s="166"/>
      <c r="N56" s="166"/>
      <c r="O56" s="166"/>
      <c r="P56" s="166">
        <v>7734</v>
      </c>
      <c r="Q56" s="166"/>
      <c r="R56" s="166"/>
      <c r="S56" s="166"/>
      <c r="T56" s="166">
        <v>7063</v>
      </c>
      <c r="U56" s="166"/>
      <c r="V56" s="166"/>
      <c r="W56" s="166"/>
      <c r="X56" s="166">
        <v>6952</v>
      </c>
      <c r="Y56" s="166"/>
      <c r="Z56" s="166"/>
      <c r="AA56" s="166"/>
      <c r="AB56" s="166">
        <v>7240</v>
      </c>
      <c r="AC56" s="166"/>
      <c r="AD56" s="166"/>
      <c r="AE56" s="166"/>
      <c r="AF56" s="166">
        <v>7488</v>
      </c>
      <c r="AG56" s="166"/>
      <c r="AH56" s="166"/>
      <c r="AI56" s="166"/>
      <c r="AJ56" s="166">
        <f>AJ46*0.026</f>
        <v>6886.75</v>
      </c>
      <c r="AK56" s="166"/>
      <c r="AL56" s="166"/>
      <c r="AM56" s="166"/>
      <c r="AN56" s="166">
        <f>AN46*0.026</f>
        <v>7228</v>
      </c>
      <c r="AO56" s="166"/>
      <c r="AP56" s="166"/>
      <c r="AQ56" s="166"/>
      <c r="AR56" s="166">
        <f>AR46*0.026</f>
        <v>7766.5714285714284</v>
      </c>
      <c r="AS56" s="166"/>
      <c r="AT56" s="166"/>
      <c r="AU56" s="166"/>
      <c r="AV56" s="166">
        <f>AV46*0.026</f>
        <v>7569.25</v>
      </c>
      <c r="AW56" s="166"/>
      <c r="AX56" s="166"/>
      <c r="AY56" s="166"/>
      <c r="AZ56" s="166">
        <f>AZ46*0.026</f>
        <v>7094.5789473684208</v>
      </c>
      <c r="BA56" s="166"/>
      <c r="BB56" s="166"/>
      <c r="BC56" s="166"/>
      <c r="BD56" s="166">
        <f>BD46*0.026</f>
        <v>7148.2272727272721</v>
      </c>
      <c r="BE56" s="166"/>
      <c r="BF56" s="166"/>
      <c r="BG56" s="166"/>
      <c r="BH56" s="163">
        <f>SUM(L56:BD56)</f>
        <v>87690.377648667141</v>
      </c>
      <c r="BI56" s="163"/>
      <c r="BJ56" s="163"/>
      <c r="BK56" s="163"/>
      <c r="BL56" s="163"/>
      <c r="BM56" s="163"/>
      <c r="BN56" s="163"/>
      <c r="BO56" s="164"/>
    </row>
    <row r="57" spans="2:67" ht="7.5" customHeight="1" x14ac:dyDescent="0.25">
      <c r="B57" s="232"/>
      <c r="C57" s="233"/>
      <c r="D57" s="170"/>
      <c r="E57" s="170"/>
      <c r="F57" s="170"/>
      <c r="G57" s="170"/>
      <c r="H57" s="170"/>
      <c r="I57" s="170"/>
      <c r="J57" s="170"/>
      <c r="K57" s="170"/>
      <c r="L57" s="166"/>
      <c r="M57" s="166"/>
      <c r="N57" s="166"/>
      <c r="O57" s="166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6"/>
      <c r="AK57" s="166"/>
      <c r="AL57" s="166"/>
      <c r="AM57" s="166"/>
      <c r="AN57" s="166"/>
      <c r="AO57" s="166"/>
      <c r="AP57" s="166"/>
      <c r="AQ57" s="166"/>
      <c r="AR57" s="166"/>
      <c r="AS57" s="166"/>
      <c r="AT57" s="166"/>
      <c r="AU57" s="166"/>
      <c r="AV57" s="166"/>
      <c r="AW57" s="166"/>
      <c r="AX57" s="166"/>
      <c r="AY57" s="166"/>
      <c r="AZ57" s="166"/>
      <c r="BA57" s="166"/>
      <c r="BB57" s="166"/>
      <c r="BC57" s="166"/>
      <c r="BD57" s="166"/>
      <c r="BE57" s="166"/>
      <c r="BF57" s="166"/>
      <c r="BG57" s="166"/>
      <c r="BH57" s="163"/>
      <c r="BI57" s="163"/>
      <c r="BJ57" s="163"/>
      <c r="BK57" s="163"/>
      <c r="BL57" s="163"/>
      <c r="BM57" s="163"/>
      <c r="BN57" s="163"/>
      <c r="BO57" s="164"/>
    </row>
    <row r="58" spans="2:67" ht="7.5" customHeight="1" x14ac:dyDescent="0.25">
      <c r="B58" s="232"/>
      <c r="C58" s="233"/>
      <c r="D58" s="201"/>
      <c r="E58" s="201"/>
      <c r="F58" s="201"/>
      <c r="G58" s="201"/>
      <c r="H58" s="201"/>
      <c r="I58" s="201"/>
      <c r="J58" s="201"/>
      <c r="K58" s="201"/>
      <c r="L58" s="166"/>
      <c r="M58" s="166"/>
      <c r="N58" s="166"/>
      <c r="O58" s="166"/>
      <c r="P58" s="166"/>
      <c r="Q58" s="166"/>
      <c r="R58" s="166"/>
      <c r="S58" s="166"/>
      <c r="T58" s="166"/>
      <c r="U58" s="166"/>
      <c r="V58" s="166"/>
      <c r="W58" s="166"/>
      <c r="X58" s="166"/>
      <c r="Y58" s="166"/>
      <c r="Z58" s="166"/>
      <c r="AA58" s="166"/>
      <c r="AB58" s="166"/>
      <c r="AC58" s="166"/>
      <c r="AD58" s="166"/>
      <c r="AE58" s="166"/>
      <c r="AF58" s="166"/>
      <c r="AG58" s="166"/>
      <c r="AH58" s="166"/>
      <c r="AI58" s="166"/>
      <c r="AJ58" s="166"/>
      <c r="AK58" s="166"/>
      <c r="AL58" s="166"/>
      <c r="AM58" s="166"/>
      <c r="AN58" s="166"/>
      <c r="AO58" s="166"/>
      <c r="AP58" s="166"/>
      <c r="AQ58" s="166"/>
      <c r="AR58" s="166"/>
      <c r="AS58" s="166"/>
      <c r="AT58" s="166"/>
      <c r="AU58" s="166"/>
      <c r="AV58" s="166"/>
      <c r="AW58" s="166"/>
      <c r="AX58" s="166"/>
      <c r="AY58" s="166"/>
      <c r="AZ58" s="166"/>
      <c r="BA58" s="166"/>
      <c r="BB58" s="166"/>
      <c r="BC58" s="166"/>
      <c r="BD58" s="166"/>
      <c r="BE58" s="166"/>
      <c r="BF58" s="166"/>
      <c r="BG58" s="166"/>
      <c r="BH58" s="163">
        <f t="shared" ref="BH58" si="6">SUM(L58:BD58)</f>
        <v>0</v>
      </c>
      <c r="BI58" s="163"/>
      <c r="BJ58" s="163"/>
      <c r="BK58" s="163"/>
      <c r="BL58" s="163"/>
      <c r="BM58" s="163"/>
      <c r="BN58" s="163"/>
      <c r="BO58" s="164"/>
    </row>
    <row r="59" spans="2:67" ht="7.5" customHeight="1" x14ac:dyDescent="0.25">
      <c r="B59" s="232"/>
      <c r="C59" s="233"/>
      <c r="D59" s="201"/>
      <c r="E59" s="201"/>
      <c r="F59" s="201"/>
      <c r="G59" s="201"/>
      <c r="H59" s="201"/>
      <c r="I59" s="201"/>
      <c r="J59" s="201"/>
      <c r="K59" s="201"/>
      <c r="L59" s="166"/>
      <c r="M59" s="166"/>
      <c r="N59" s="166"/>
      <c r="O59" s="166"/>
      <c r="P59" s="166"/>
      <c r="Q59" s="166"/>
      <c r="R59" s="166"/>
      <c r="S59" s="166"/>
      <c r="T59" s="166"/>
      <c r="U59" s="166"/>
      <c r="V59" s="166"/>
      <c r="W59" s="166"/>
      <c r="X59" s="166"/>
      <c r="Y59" s="166"/>
      <c r="Z59" s="166"/>
      <c r="AA59" s="166"/>
      <c r="AB59" s="166"/>
      <c r="AC59" s="166"/>
      <c r="AD59" s="166"/>
      <c r="AE59" s="166"/>
      <c r="AF59" s="166"/>
      <c r="AG59" s="166"/>
      <c r="AH59" s="166"/>
      <c r="AI59" s="166"/>
      <c r="AJ59" s="166"/>
      <c r="AK59" s="166"/>
      <c r="AL59" s="166"/>
      <c r="AM59" s="166"/>
      <c r="AN59" s="166"/>
      <c r="AO59" s="166"/>
      <c r="AP59" s="166"/>
      <c r="AQ59" s="166"/>
      <c r="AR59" s="166"/>
      <c r="AS59" s="166"/>
      <c r="AT59" s="166"/>
      <c r="AU59" s="166"/>
      <c r="AV59" s="166"/>
      <c r="AW59" s="166"/>
      <c r="AX59" s="166"/>
      <c r="AY59" s="166"/>
      <c r="AZ59" s="166"/>
      <c r="BA59" s="166"/>
      <c r="BB59" s="166"/>
      <c r="BC59" s="166"/>
      <c r="BD59" s="166"/>
      <c r="BE59" s="166"/>
      <c r="BF59" s="166"/>
      <c r="BG59" s="166"/>
      <c r="BH59" s="163"/>
      <c r="BI59" s="163"/>
      <c r="BJ59" s="163"/>
      <c r="BK59" s="163"/>
      <c r="BL59" s="163"/>
      <c r="BM59" s="163"/>
      <c r="BN59" s="163"/>
      <c r="BO59" s="164"/>
    </row>
    <row r="60" spans="2:67" ht="7.5" customHeight="1" x14ac:dyDescent="0.25">
      <c r="B60" s="169" t="s">
        <v>103</v>
      </c>
      <c r="C60" s="170"/>
      <c r="D60" s="170"/>
      <c r="E60" s="170"/>
      <c r="F60" s="170"/>
      <c r="G60" s="170"/>
      <c r="H60" s="170"/>
      <c r="I60" s="170"/>
      <c r="J60" s="170"/>
      <c r="K60" s="170"/>
      <c r="L60" s="166">
        <f>SUM(L48:L58)</f>
        <v>53425</v>
      </c>
      <c r="M60" s="166"/>
      <c r="N60" s="166"/>
      <c r="O60" s="166"/>
      <c r="P60" s="166">
        <f t="shared" ref="P60" si="7">SUM(P48:P58)</f>
        <v>53639</v>
      </c>
      <c r="Q60" s="166"/>
      <c r="R60" s="166"/>
      <c r="S60" s="166"/>
      <c r="T60" s="166">
        <f t="shared" ref="T60" si="8">SUM(T48:T58)</f>
        <v>52968</v>
      </c>
      <c r="U60" s="166"/>
      <c r="V60" s="166"/>
      <c r="W60" s="166"/>
      <c r="X60" s="166">
        <f t="shared" ref="X60" si="9">SUM(X48:X58)</f>
        <v>52857</v>
      </c>
      <c r="Y60" s="166"/>
      <c r="Z60" s="166"/>
      <c r="AA60" s="166"/>
      <c r="AB60" s="166">
        <f t="shared" ref="AB60" si="10">SUM(AB48:AB58)</f>
        <v>53145</v>
      </c>
      <c r="AC60" s="166"/>
      <c r="AD60" s="166"/>
      <c r="AE60" s="166"/>
      <c r="AF60" s="166">
        <f t="shared" ref="AF60" si="11">SUM(AF48:AF58)</f>
        <v>53393</v>
      </c>
      <c r="AG60" s="166"/>
      <c r="AH60" s="166"/>
      <c r="AI60" s="166"/>
      <c r="AJ60" s="166">
        <f t="shared" ref="AJ60" si="12">SUM(AJ48:AJ58)</f>
        <v>52791.75</v>
      </c>
      <c r="AK60" s="166"/>
      <c r="AL60" s="166"/>
      <c r="AM60" s="166"/>
      <c r="AN60" s="166">
        <f t="shared" ref="AN60" si="13">SUM(AN48:AN58)</f>
        <v>53133</v>
      </c>
      <c r="AO60" s="166"/>
      <c r="AP60" s="166"/>
      <c r="AQ60" s="166"/>
      <c r="AR60" s="166">
        <f t="shared" ref="AR60" si="14">SUM(AR48:AR58)</f>
        <v>53671.571428571428</v>
      </c>
      <c r="AS60" s="166"/>
      <c r="AT60" s="166"/>
      <c r="AU60" s="166"/>
      <c r="AV60" s="166">
        <f t="shared" ref="AV60" si="15">SUM(AV48:AV58)</f>
        <v>53474.25</v>
      </c>
      <c r="AW60" s="166"/>
      <c r="AX60" s="166"/>
      <c r="AY60" s="166"/>
      <c r="AZ60" s="166">
        <f t="shared" ref="AZ60" si="16">SUM(AZ48:AZ58)</f>
        <v>52999.57894736842</v>
      </c>
      <c r="BA60" s="166"/>
      <c r="BB60" s="166"/>
      <c r="BC60" s="166"/>
      <c r="BD60" s="166">
        <f t="shared" ref="BD60" si="17">SUM(BD48:BD58)</f>
        <v>53053.227272727272</v>
      </c>
      <c r="BE60" s="166"/>
      <c r="BF60" s="166"/>
      <c r="BG60" s="166"/>
      <c r="BH60" s="163">
        <f>SUM(L60:BD60)</f>
        <v>638550.37764866708</v>
      </c>
      <c r="BI60" s="163"/>
      <c r="BJ60" s="163"/>
      <c r="BK60" s="163"/>
      <c r="BL60" s="163"/>
      <c r="BM60" s="163"/>
      <c r="BN60" s="163"/>
      <c r="BO60" s="164"/>
    </row>
    <row r="61" spans="2:67" ht="7.5" customHeight="1" x14ac:dyDescent="0.25">
      <c r="B61" s="169"/>
      <c r="C61" s="170"/>
      <c r="D61" s="170"/>
      <c r="E61" s="170"/>
      <c r="F61" s="170"/>
      <c r="G61" s="170"/>
      <c r="H61" s="170"/>
      <c r="I61" s="170"/>
      <c r="J61" s="170"/>
      <c r="K61" s="170"/>
      <c r="L61" s="166"/>
      <c r="M61" s="166"/>
      <c r="N61" s="166"/>
      <c r="O61" s="166"/>
      <c r="P61" s="166"/>
      <c r="Q61" s="166"/>
      <c r="R61" s="166"/>
      <c r="S61" s="166"/>
      <c r="T61" s="166"/>
      <c r="U61" s="166"/>
      <c r="V61" s="166"/>
      <c r="W61" s="166"/>
      <c r="X61" s="166"/>
      <c r="Y61" s="166"/>
      <c r="Z61" s="166"/>
      <c r="AA61" s="166"/>
      <c r="AB61" s="166"/>
      <c r="AC61" s="166"/>
      <c r="AD61" s="166"/>
      <c r="AE61" s="166"/>
      <c r="AF61" s="166"/>
      <c r="AG61" s="166"/>
      <c r="AH61" s="166"/>
      <c r="AI61" s="166"/>
      <c r="AJ61" s="166"/>
      <c r="AK61" s="166"/>
      <c r="AL61" s="166"/>
      <c r="AM61" s="166"/>
      <c r="AN61" s="166"/>
      <c r="AO61" s="166"/>
      <c r="AP61" s="166"/>
      <c r="AQ61" s="166"/>
      <c r="AR61" s="166"/>
      <c r="AS61" s="166"/>
      <c r="AT61" s="166"/>
      <c r="AU61" s="166"/>
      <c r="AV61" s="166"/>
      <c r="AW61" s="166"/>
      <c r="AX61" s="166"/>
      <c r="AY61" s="166"/>
      <c r="AZ61" s="166"/>
      <c r="BA61" s="166"/>
      <c r="BB61" s="166"/>
      <c r="BC61" s="166"/>
      <c r="BD61" s="166"/>
      <c r="BE61" s="166"/>
      <c r="BF61" s="166"/>
      <c r="BG61" s="166"/>
      <c r="BH61" s="163"/>
      <c r="BI61" s="163"/>
      <c r="BJ61" s="163"/>
      <c r="BK61" s="163"/>
      <c r="BL61" s="163"/>
      <c r="BM61" s="163"/>
      <c r="BN61" s="163"/>
      <c r="BO61" s="164"/>
    </row>
    <row r="62" spans="2:67" ht="7.5" customHeight="1" x14ac:dyDescent="0.25">
      <c r="B62" s="169" t="s">
        <v>104</v>
      </c>
      <c r="C62" s="170"/>
      <c r="D62" s="170"/>
      <c r="E62" s="170"/>
      <c r="F62" s="170"/>
      <c r="G62" s="170"/>
      <c r="H62" s="170"/>
      <c r="I62" s="170"/>
      <c r="J62" s="170"/>
      <c r="K62" s="170"/>
      <c r="L62" s="166"/>
      <c r="M62" s="166"/>
      <c r="N62" s="166"/>
      <c r="O62" s="166"/>
      <c r="P62" s="166"/>
      <c r="Q62" s="166"/>
      <c r="R62" s="166"/>
      <c r="S62" s="166"/>
      <c r="T62" s="166"/>
      <c r="U62" s="166"/>
      <c r="V62" s="166"/>
      <c r="W62" s="166"/>
      <c r="X62" s="166"/>
      <c r="Y62" s="166"/>
      <c r="Z62" s="166"/>
      <c r="AA62" s="166"/>
      <c r="AB62" s="166"/>
      <c r="AC62" s="166"/>
      <c r="AD62" s="166"/>
      <c r="AE62" s="166"/>
      <c r="AF62" s="166"/>
      <c r="AG62" s="166"/>
      <c r="AH62" s="166"/>
      <c r="AI62" s="166"/>
      <c r="AJ62" s="166"/>
      <c r="AK62" s="166"/>
      <c r="AL62" s="166"/>
      <c r="AM62" s="166"/>
      <c r="AN62" s="166"/>
      <c r="AO62" s="166"/>
      <c r="AP62" s="166"/>
      <c r="AQ62" s="166"/>
      <c r="AR62" s="166"/>
      <c r="AS62" s="166"/>
      <c r="AT62" s="166"/>
      <c r="AU62" s="166"/>
      <c r="AV62" s="166"/>
      <c r="AW62" s="166"/>
      <c r="AX62" s="166"/>
      <c r="AY62" s="166"/>
      <c r="AZ62" s="166"/>
      <c r="BA62" s="166"/>
      <c r="BB62" s="166"/>
      <c r="BC62" s="166"/>
      <c r="BD62" s="166"/>
      <c r="BE62" s="166"/>
      <c r="BF62" s="166"/>
      <c r="BG62" s="166"/>
      <c r="BH62" s="163">
        <f t="shared" ref="BH62" si="18">SUM(L62:BD62)</f>
        <v>0</v>
      </c>
      <c r="BI62" s="163"/>
      <c r="BJ62" s="163"/>
      <c r="BK62" s="163"/>
      <c r="BL62" s="163"/>
      <c r="BM62" s="163"/>
      <c r="BN62" s="163"/>
      <c r="BO62" s="164"/>
    </row>
    <row r="63" spans="2:67" ht="7.5" customHeight="1" x14ac:dyDescent="0.25">
      <c r="B63" s="169"/>
      <c r="C63" s="170"/>
      <c r="D63" s="170"/>
      <c r="E63" s="170"/>
      <c r="F63" s="170"/>
      <c r="G63" s="170"/>
      <c r="H63" s="170"/>
      <c r="I63" s="170"/>
      <c r="J63" s="170"/>
      <c r="K63" s="170"/>
      <c r="L63" s="166"/>
      <c r="M63" s="166"/>
      <c r="N63" s="166"/>
      <c r="O63" s="166"/>
      <c r="P63" s="166"/>
      <c r="Q63" s="166"/>
      <c r="R63" s="166"/>
      <c r="S63" s="166"/>
      <c r="T63" s="166"/>
      <c r="U63" s="166"/>
      <c r="V63" s="166"/>
      <c r="W63" s="166"/>
      <c r="X63" s="166"/>
      <c r="Y63" s="166"/>
      <c r="Z63" s="166"/>
      <c r="AA63" s="166"/>
      <c r="AB63" s="166"/>
      <c r="AC63" s="166"/>
      <c r="AD63" s="166"/>
      <c r="AE63" s="166"/>
      <c r="AF63" s="166"/>
      <c r="AG63" s="166"/>
      <c r="AH63" s="166"/>
      <c r="AI63" s="166"/>
      <c r="AJ63" s="166"/>
      <c r="AK63" s="166"/>
      <c r="AL63" s="166"/>
      <c r="AM63" s="166"/>
      <c r="AN63" s="166"/>
      <c r="AO63" s="166"/>
      <c r="AP63" s="166"/>
      <c r="AQ63" s="166"/>
      <c r="AR63" s="166"/>
      <c r="AS63" s="166"/>
      <c r="AT63" s="166"/>
      <c r="AU63" s="166"/>
      <c r="AV63" s="166"/>
      <c r="AW63" s="166"/>
      <c r="AX63" s="166"/>
      <c r="AY63" s="166"/>
      <c r="AZ63" s="166"/>
      <c r="BA63" s="166"/>
      <c r="BB63" s="166"/>
      <c r="BC63" s="166"/>
      <c r="BD63" s="166"/>
      <c r="BE63" s="166"/>
      <c r="BF63" s="166"/>
      <c r="BG63" s="166"/>
      <c r="BH63" s="163"/>
      <c r="BI63" s="163"/>
      <c r="BJ63" s="163"/>
      <c r="BK63" s="163"/>
      <c r="BL63" s="163"/>
      <c r="BM63" s="163"/>
      <c r="BN63" s="163"/>
      <c r="BO63" s="164"/>
    </row>
    <row r="64" spans="2:67" ht="7.5" customHeight="1" x14ac:dyDescent="0.25">
      <c r="B64" s="169" t="s">
        <v>105</v>
      </c>
      <c r="C64" s="170"/>
      <c r="D64" s="170"/>
      <c r="E64" s="170"/>
      <c r="F64" s="170"/>
      <c r="G64" s="170"/>
      <c r="H64" s="170"/>
      <c r="I64" s="170"/>
      <c r="J64" s="170"/>
      <c r="K64" s="170"/>
      <c r="L64" s="166">
        <f>L46-L60-L62</f>
        <v>227075</v>
      </c>
      <c r="M64" s="166"/>
      <c r="N64" s="166"/>
      <c r="O64" s="166"/>
      <c r="P64" s="166">
        <f>P46-P60-P62</f>
        <v>243834.68421052629</v>
      </c>
      <c r="Q64" s="166"/>
      <c r="R64" s="166"/>
      <c r="S64" s="166"/>
      <c r="T64" s="166">
        <f>T46-T60-T62</f>
        <v>218668.36363636365</v>
      </c>
      <c r="U64" s="166"/>
      <c r="V64" s="166"/>
      <c r="W64" s="166"/>
      <c r="X64" s="166">
        <f>X46-X60-X62</f>
        <v>214518</v>
      </c>
      <c r="Y64" s="166"/>
      <c r="Z64" s="166"/>
      <c r="AA64" s="166"/>
      <c r="AB64" s="166">
        <f>AB46-AB60-AB62</f>
        <v>225309.54545454547</v>
      </c>
      <c r="AC64" s="166"/>
      <c r="AD64" s="166"/>
      <c r="AE64" s="166"/>
      <c r="AF64" s="166">
        <f>AF46-AF60-AF62</f>
        <v>234607</v>
      </c>
      <c r="AG64" s="166"/>
      <c r="AH64" s="166"/>
      <c r="AI64" s="166"/>
      <c r="AJ64" s="166">
        <f>AJ46-AJ60-AJ62</f>
        <v>212083.25</v>
      </c>
      <c r="AK64" s="166"/>
      <c r="AL64" s="166"/>
      <c r="AM64" s="166"/>
      <c r="AN64" s="166">
        <f>AN46-AN60-AN62</f>
        <v>224867</v>
      </c>
      <c r="AO64" s="166"/>
      <c r="AP64" s="166"/>
      <c r="AQ64" s="166"/>
      <c r="AR64" s="166">
        <f>AR46-AR60-AR62</f>
        <v>245042.71428571432</v>
      </c>
      <c r="AS64" s="166"/>
      <c r="AT64" s="166"/>
      <c r="AU64" s="166"/>
      <c r="AV64" s="166">
        <f>AV46-AV60-AV62</f>
        <v>237650.75</v>
      </c>
      <c r="AW64" s="166"/>
      <c r="AX64" s="166"/>
      <c r="AY64" s="166"/>
      <c r="AZ64" s="166">
        <f>AZ46-AZ60-AZ62</f>
        <v>219868.84210526315</v>
      </c>
      <c r="BA64" s="166"/>
      <c r="BB64" s="166"/>
      <c r="BC64" s="166"/>
      <c r="BD64" s="166">
        <f>BD46-BD60-BD62</f>
        <v>221878.59090909091</v>
      </c>
      <c r="BE64" s="166"/>
      <c r="BF64" s="166"/>
      <c r="BG64" s="166"/>
      <c r="BH64" s="163">
        <f>SUM(L64:BD64)</f>
        <v>2725403.7406015033</v>
      </c>
      <c r="BI64" s="163"/>
      <c r="BJ64" s="163"/>
      <c r="BK64" s="163"/>
      <c r="BL64" s="163"/>
      <c r="BM64" s="163"/>
      <c r="BN64" s="163"/>
      <c r="BO64" s="164"/>
    </row>
    <row r="65" spans="2:67" ht="7.5" customHeight="1" x14ac:dyDescent="0.25">
      <c r="B65" s="169"/>
      <c r="C65" s="170"/>
      <c r="D65" s="170"/>
      <c r="E65" s="170"/>
      <c r="F65" s="170"/>
      <c r="G65" s="170"/>
      <c r="H65" s="170"/>
      <c r="I65" s="170"/>
      <c r="J65" s="170"/>
      <c r="K65" s="170"/>
      <c r="L65" s="166"/>
      <c r="M65" s="166"/>
      <c r="N65" s="166"/>
      <c r="O65" s="166"/>
      <c r="P65" s="166"/>
      <c r="Q65" s="166"/>
      <c r="R65" s="166"/>
      <c r="S65" s="166"/>
      <c r="T65" s="166"/>
      <c r="U65" s="166"/>
      <c r="V65" s="166"/>
      <c r="W65" s="166"/>
      <c r="X65" s="166"/>
      <c r="Y65" s="166"/>
      <c r="Z65" s="166"/>
      <c r="AA65" s="166"/>
      <c r="AB65" s="166"/>
      <c r="AC65" s="166"/>
      <c r="AD65" s="166"/>
      <c r="AE65" s="166"/>
      <c r="AF65" s="166"/>
      <c r="AG65" s="166"/>
      <c r="AH65" s="166"/>
      <c r="AI65" s="166"/>
      <c r="AJ65" s="166"/>
      <c r="AK65" s="166"/>
      <c r="AL65" s="166"/>
      <c r="AM65" s="166"/>
      <c r="AN65" s="166"/>
      <c r="AO65" s="166"/>
      <c r="AP65" s="166"/>
      <c r="AQ65" s="166"/>
      <c r="AR65" s="166"/>
      <c r="AS65" s="166"/>
      <c r="AT65" s="166"/>
      <c r="AU65" s="166"/>
      <c r="AV65" s="166"/>
      <c r="AW65" s="166"/>
      <c r="AX65" s="166"/>
      <c r="AY65" s="166"/>
      <c r="AZ65" s="166"/>
      <c r="BA65" s="166"/>
      <c r="BB65" s="166"/>
      <c r="BC65" s="166"/>
      <c r="BD65" s="166"/>
      <c r="BE65" s="166"/>
      <c r="BF65" s="166"/>
      <c r="BG65" s="166"/>
      <c r="BH65" s="163"/>
      <c r="BI65" s="163"/>
      <c r="BJ65" s="163"/>
      <c r="BK65" s="163"/>
      <c r="BL65" s="163"/>
      <c r="BM65" s="163"/>
      <c r="BN65" s="163"/>
      <c r="BO65" s="164"/>
    </row>
    <row r="66" spans="2:67" ht="7.5" customHeight="1" x14ac:dyDescent="0.25">
      <c r="B66" s="169" t="s">
        <v>106</v>
      </c>
      <c r="C66" s="170"/>
      <c r="D66" s="170"/>
      <c r="E66" s="170"/>
      <c r="F66" s="170"/>
      <c r="G66" s="170"/>
      <c r="H66" s="170"/>
      <c r="I66" s="170"/>
      <c r="J66" s="170"/>
      <c r="K66" s="170"/>
      <c r="L66" s="241" t="s">
        <v>107</v>
      </c>
      <c r="M66" s="242"/>
      <c r="N66" s="242"/>
      <c r="O66" s="243"/>
      <c r="P66" s="241" t="s">
        <v>107</v>
      </c>
      <c r="Q66" s="242"/>
      <c r="R66" s="242"/>
      <c r="S66" s="243"/>
      <c r="T66" s="241" t="s">
        <v>107</v>
      </c>
      <c r="U66" s="242"/>
      <c r="V66" s="242"/>
      <c r="W66" s="243"/>
      <c r="X66" s="241" t="s">
        <v>107</v>
      </c>
      <c r="Y66" s="242"/>
      <c r="Z66" s="242"/>
      <c r="AA66" s="243"/>
      <c r="AB66" s="241" t="s">
        <v>107</v>
      </c>
      <c r="AC66" s="242"/>
      <c r="AD66" s="242"/>
      <c r="AE66" s="243"/>
      <c r="AF66" s="241" t="s">
        <v>107</v>
      </c>
      <c r="AG66" s="242"/>
      <c r="AH66" s="242"/>
      <c r="AI66" s="243"/>
      <c r="AJ66" s="241" t="s">
        <v>107</v>
      </c>
      <c r="AK66" s="242"/>
      <c r="AL66" s="242"/>
      <c r="AM66" s="243"/>
      <c r="AN66" s="241" t="s">
        <v>107</v>
      </c>
      <c r="AO66" s="242"/>
      <c r="AP66" s="242"/>
      <c r="AQ66" s="243"/>
      <c r="AR66" s="241" t="s">
        <v>107</v>
      </c>
      <c r="AS66" s="242"/>
      <c r="AT66" s="242"/>
      <c r="AU66" s="243"/>
      <c r="AV66" s="241" t="s">
        <v>107</v>
      </c>
      <c r="AW66" s="242"/>
      <c r="AX66" s="242"/>
      <c r="AY66" s="243"/>
      <c r="AZ66" s="241" t="s">
        <v>107</v>
      </c>
      <c r="BA66" s="242"/>
      <c r="BB66" s="242"/>
      <c r="BC66" s="243"/>
      <c r="BD66" s="241" t="s">
        <v>107</v>
      </c>
      <c r="BE66" s="242"/>
      <c r="BF66" s="242"/>
      <c r="BG66" s="243"/>
      <c r="BH66" s="201"/>
      <c r="BI66" s="201"/>
      <c r="BJ66" s="201"/>
      <c r="BK66" s="201"/>
      <c r="BL66" s="201"/>
      <c r="BM66" s="201"/>
      <c r="BN66" s="201"/>
      <c r="BO66" s="206"/>
    </row>
    <row r="67" spans="2:67" ht="7.5" customHeight="1" x14ac:dyDescent="0.25">
      <c r="B67" s="169"/>
      <c r="C67" s="170"/>
      <c r="D67" s="170"/>
      <c r="E67" s="170"/>
      <c r="F67" s="170"/>
      <c r="G67" s="170"/>
      <c r="H67" s="170"/>
      <c r="I67" s="170"/>
      <c r="J67" s="170"/>
      <c r="K67" s="170"/>
      <c r="L67" s="244"/>
      <c r="M67" s="245"/>
      <c r="N67" s="245"/>
      <c r="O67" s="246"/>
      <c r="P67" s="244"/>
      <c r="Q67" s="245"/>
      <c r="R67" s="245"/>
      <c r="S67" s="246"/>
      <c r="T67" s="244"/>
      <c r="U67" s="245"/>
      <c r="V67" s="245"/>
      <c r="W67" s="246"/>
      <c r="X67" s="244"/>
      <c r="Y67" s="245"/>
      <c r="Z67" s="245"/>
      <c r="AA67" s="246"/>
      <c r="AB67" s="244"/>
      <c r="AC67" s="245"/>
      <c r="AD67" s="245"/>
      <c r="AE67" s="246"/>
      <c r="AF67" s="244"/>
      <c r="AG67" s="245"/>
      <c r="AH67" s="245"/>
      <c r="AI67" s="246"/>
      <c r="AJ67" s="244"/>
      <c r="AK67" s="245"/>
      <c r="AL67" s="245"/>
      <c r="AM67" s="246"/>
      <c r="AN67" s="244"/>
      <c r="AO67" s="245"/>
      <c r="AP67" s="245"/>
      <c r="AQ67" s="246"/>
      <c r="AR67" s="244"/>
      <c r="AS67" s="245"/>
      <c r="AT67" s="245"/>
      <c r="AU67" s="246"/>
      <c r="AV67" s="244"/>
      <c r="AW67" s="245"/>
      <c r="AX67" s="245"/>
      <c r="AY67" s="246"/>
      <c r="AZ67" s="244"/>
      <c r="BA67" s="245"/>
      <c r="BB67" s="245"/>
      <c r="BC67" s="246"/>
      <c r="BD67" s="244"/>
      <c r="BE67" s="245"/>
      <c r="BF67" s="245"/>
      <c r="BG67" s="246"/>
      <c r="BH67" s="201"/>
      <c r="BI67" s="201"/>
      <c r="BJ67" s="201"/>
      <c r="BK67" s="201"/>
      <c r="BL67" s="201"/>
      <c r="BM67" s="201"/>
      <c r="BN67" s="201"/>
      <c r="BO67" s="206"/>
    </row>
    <row r="68" spans="2:67" ht="7.5" customHeight="1" x14ac:dyDescent="0.25">
      <c r="B68" s="169"/>
      <c r="C68" s="170"/>
      <c r="D68" s="170"/>
      <c r="E68" s="170"/>
      <c r="F68" s="170"/>
      <c r="G68" s="170"/>
      <c r="H68" s="170"/>
      <c r="I68" s="170"/>
      <c r="J68" s="170"/>
      <c r="K68" s="170"/>
      <c r="L68" s="247" t="s">
        <v>108</v>
      </c>
      <c r="M68" s="248"/>
      <c r="N68" s="248"/>
      <c r="O68" s="249"/>
      <c r="P68" s="247" t="s">
        <v>108</v>
      </c>
      <c r="Q68" s="248"/>
      <c r="R68" s="248"/>
      <c r="S68" s="249"/>
      <c r="T68" s="247" t="s">
        <v>108</v>
      </c>
      <c r="U68" s="248"/>
      <c r="V68" s="248"/>
      <c r="W68" s="249"/>
      <c r="X68" s="247" t="s">
        <v>108</v>
      </c>
      <c r="Y68" s="248"/>
      <c r="Z68" s="248"/>
      <c r="AA68" s="249"/>
      <c r="AB68" s="247" t="s">
        <v>108</v>
      </c>
      <c r="AC68" s="248"/>
      <c r="AD68" s="248"/>
      <c r="AE68" s="249"/>
      <c r="AF68" s="247" t="s">
        <v>108</v>
      </c>
      <c r="AG68" s="248"/>
      <c r="AH68" s="248"/>
      <c r="AI68" s="249"/>
      <c r="AJ68" s="247" t="s">
        <v>108</v>
      </c>
      <c r="AK68" s="248"/>
      <c r="AL68" s="248"/>
      <c r="AM68" s="249"/>
      <c r="AN68" s="247" t="s">
        <v>108</v>
      </c>
      <c r="AO68" s="248"/>
      <c r="AP68" s="248"/>
      <c r="AQ68" s="249"/>
      <c r="AR68" s="247" t="s">
        <v>108</v>
      </c>
      <c r="AS68" s="248"/>
      <c r="AT68" s="248"/>
      <c r="AU68" s="249"/>
      <c r="AV68" s="247" t="s">
        <v>108</v>
      </c>
      <c r="AW68" s="248"/>
      <c r="AX68" s="248"/>
      <c r="AY68" s="249"/>
      <c r="AZ68" s="247" t="s">
        <v>108</v>
      </c>
      <c r="BA68" s="248"/>
      <c r="BB68" s="248"/>
      <c r="BC68" s="249"/>
      <c r="BD68" s="247" t="s">
        <v>108</v>
      </c>
      <c r="BE68" s="248"/>
      <c r="BF68" s="248"/>
      <c r="BG68" s="249"/>
      <c r="BH68" s="201"/>
      <c r="BI68" s="201"/>
      <c r="BJ68" s="201"/>
      <c r="BK68" s="201"/>
      <c r="BL68" s="201"/>
      <c r="BM68" s="201"/>
      <c r="BN68" s="201"/>
      <c r="BO68" s="206"/>
    </row>
    <row r="69" spans="2:67" ht="7.5" customHeight="1" x14ac:dyDescent="0.25">
      <c r="B69" s="169"/>
      <c r="C69" s="170"/>
      <c r="D69" s="170"/>
      <c r="E69" s="170"/>
      <c r="F69" s="170"/>
      <c r="G69" s="170"/>
      <c r="H69" s="170"/>
      <c r="I69" s="170"/>
      <c r="J69" s="170"/>
      <c r="K69" s="170"/>
      <c r="L69" s="250"/>
      <c r="M69" s="251"/>
      <c r="N69" s="251"/>
      <c r="O69" s="252"/>
      <c r="P69" s="250"/>
      <c r="Q69" s="251"/>
      <c r="R69" s="251"/>
      <c r="S69" s="252"/>
      <c r="T69" s="250"/>
      <c r="U69" s="251"/>
      <c r="V69" s="251"/>
      <c r="W69" s="252"/>
      <c r="X69" s="250"/>
      <c r="Y69" s="251"/>
      <c r="Z69" s="251"/>
      <c r="AA69" s="252"/>
      <c r="AB69" s="250"/>
      <c r="AC69" s="251"/>
      <c r="AD69" s="251"/>
      <c r="AE69" s="252"/>
      <c r="AF69" s="250"/>
      <c r="AG69" s="251"/>
      <c r="AH69" s="251"/>
      <c r="AI69" s="252"/>
      <c r="AJ69" s="250"/>
      <c r="AK69" s="251"/>
      <c r="AL69" s="251"/>
      <c r="AM69" s="252"/>
      <c r="AN69" s="250"/>
      <c r="AO69" s="251"/>
      <c r="AP69" s="251"/>
      <c r="AQ69" s="252"/>
      <c r="AR69" s="250"/>
      <c r="AS69" s="251"/>
      <c r="AT69" s="251"/>
      <c r="AU69" s="252"/>
      <c r="AV69" s="250"/>
      <c r="AW69" s="251"/>
      <c r="AX69" s="251"/>
      <c r="AY69" s="252"/>
      <c r="AZ69" s="250"/>
      <c r="BA69" s="251"/>
      <c r="BB69" s="251"/>
      <c r="BC69" s="252"/>
      <c r="BD69" s="250"/>
      <c r="BE69" s="251"/>
      <c r="BF69" s="251"/>
      <c r="BG69" s="252"/>
      <c r="BH69" s="201"/>
      <c r="BI69" s="201"/>
      <c r="BJ69" s="201"/>
      <c r="BK69" s="201"/>
      <c r="BL69" s="201"/>
      <c r="BM69" s="201"/>
      <c r="BN69" s="201"/>
      <c r="BO69" s="206"/>
    </row>
    <row r="70" spans="2:67" ht="7.5" customHeight="1" x14ac:dyDescent="0.25">
      <c r="B70" s="169"/>
      <c r="C70" s="170"/>
      <c r="D70" s="170"/>
      <c r="E70" s="170"/>
      <c r="F70" s="170"/>
      <c r="G70" s="170"/>
      <c r="H70" s="170"/>
      <c r="I70" s="170"/>
      <c r="J70" s="170"/>
      <c r="K70" s="170"/>
      <c r="L70" s="250"/>
      <c r="M70" s="251"/>
      <c r="N70" s="251"/>
      <c r="O70" s="252"/>
      <c r="P70" s="250"/>
      <c r="Q70" s="251"/>
      <c r="R70" s="251"/>
      <c r="S70" s="252"/>
      <c r="T70" s="250"/>
      <c r="U70" s="251"/>
      <c r="V70" s="251"/>
      <c r="W70" s="252"/>
      <c r="X70" s="250"/>
      <c r="Y70" s="251"/>
      <c r="Z70" s="251"/>
      <c r="AA70" s="252"/>
      <c r="AB70" s="250"/>
      <c r="AC70" s="251"/>
      <c r="AD70" s="251"/>
      <c r="AE70" s="252"/>
      <c r="AF70" s="250"/>
      <c r="AG70" s="251"/>
      <c r="AH70" s="251"/>
      <c r="AI70" s="252"/>
      <c r="AJ70" s="250"/>
      <c r="AK70" s="251"/>
      <c r="AL70" s="251"/>
      <c r="AM70" s="252"/>
      <c r="AN70" s="250"/>
      <c r="AO70" s="251"/>
      <c r="AP70" s="251"/>
      <c r="AQ70" s="252"/>
      <c r="AR70" s="250"/>
      <c r="AS70" s="251"/>
      <c r="AT70" s="251"/>
      <c r="AU70" s="252"/>
      <c r="AV70" s="250"/>
      <c r="AW70" s="251"/>
      <c r="AX70" s="251"/>
      <c r="AY70" s="252"/>
      <c r="AZ70" s="250"/>
      <c r="BA70" s="251"/>
      <c r="BB70" s="251"/>
      <c r="BC70" s="252"/>
      <c r="BD70" s="250"/>
      <c r="BE70" s="251"/>
      <c r="BF70" s="251"/>
      <c r="BG70" s="252"/>
      <c r="BH70" s="201"/>
      <c r="BI70" s="201"/>
      <c r="BJ70" s="201"/>
      <c r="BK70" s="201"/>
      <c r="BL70" s="201"/>
      <c r="BM70" s="201"/>
      <c r="BN70" s="201"/>
      <c r="BO70" s="206"/>
    </row>
    <row r="71" spans="2:67" ht="7.5" customHeight="1" thickBot="1" x14ac:dyDescent="0.3">
      <c r="B71" s="228"/>
      <c r="C71" s="196"/>
      <c r="D71" s="196"/>
      <c r="E71" s="196"/>
      <c r="F71" s="196"/>
      <c r="G71" s="196"/>
      <c r="H71" s="196"/>
      <c r="I71" s="196"/>
      <c r="J71" s="196"/>
      <c r="K71" s="196"/>
      <c r="L71" s="253"/>
      <c r="M71" s="254"/>
      <c r="N71" s="254"/>
      <c r="O71" s="255"/>
      <c r="P71" s="253"/>
      <c r="Q71" s="254"/>
      <c r="R71" s="254"/>
      <c r="S71" s="255"/>
      <c r="T71" s="253"/>
      <c r="U71" s="254"/>
      <c r="V71" s="254"/>
      <c r="W71" s="255"/>
      <c r="X71" s="253"/>
      <c r="Y71" s="254"/>
      <c r="Z71" s="254"/>
      <c r="AA71" s="255"/>
      <c r="AB71" s="253"/>
      <c r="AC71" s="254"/>
      <c r="AD71" s="254"/>
      <c r="AE71" s="255"/>
      <c r="AF71" s="253"/>
      <c r="AG71" s="254"/>
      <c r="AH71" s="254"/>
      <c r="AI71" s="255"/>
      <c r="AJ71" s="253"/>
      <c r="AK71" s="254"/>
      <c r="AL71" s="254"/>
      <c r="AM71" s="255"/>
      <c r="AN71" s="253"/>
      <c r="AO71" s="254"/>
      <c r="AP71" s="254"/>
      <c r="AQ71" s="255"/>
      <c r="AR71" s="253"/>
      <c r="AS71" s="254"/>
      <c r="AT71" s="254"/>
      <c r="AU71" s="255"/>
      <c r="AV71" s="253"/>
      <c r="AW71" s="254"/>
      <c r="AX71" s="254"/>
      <c r="AY71" s="255"/>
      <c r="AZ71" s="253"/>
      <c r="BA71" s="254"/>
      <c r="BB71" s="254"/>
      <c r="BC71" s="255"/>
      <c r="BD71" s="253"/>
      <c r="BE71" s="254"/>
      <c r="BF71" s="254"/>
      <c r="BG71" s="255"/>
      <c r="BH71" s="203"/>
      <c r="BI71" s="203"/>
      <c r="BJ71" s="203"/>
      <c r="BK71" s="203"/>
      <c r="BL71" s="203"/>
      <c r="BM71" s="203"/>
      <c r="BN71" s="203"/>
      <c r="BO71" s="256"/>
    </row>
    <row r="72" spans="2:67" ht="7.5" customHeight="1" thickTop="1" x14ac:dyDescent="0.25"/>
  </sheetData>
  <mergeCells count="420">
    <mergeCell ref="BH66:BO71"/>
    <mergeCell ref="BH64:BO65"/>
    <mergeCell ref="AJ64:AM65"/>
    <mergeCell ref="AN64:AQ65"/>
    <mergeCell ref="AR64:AU65"/>
    <mergeCell ref="AV64:AY65"/>
    <mergeCell ref="AZ64:BC65"/>
    <mergeCell ref="BD64:BG65"/>
    <mergeCell ref="AV62:AY63"/>
    <mergeCell ref="AJ68:AM71"/>
    <mergeCell ref="AN68:AQ71"/>
    <mergeCell ref="AR68:AU71"/>
    <mergeCell ref="AV68:AY71"/>
    <mergeCell ref="AZ68:BC71"/>
    <mergeCell ref="BD68:BG71"/>
    <mergeCell ref="AN66:AQ67"/>
    <mergeCell ref="AR66:AU67"/>
    <mergeCell ref="AV66:AY67"/>
    <mergeCell ref="AZ66:BC67"/>
    <mergeCell ref="BD66:BG67"/>
    <mergeCell ref="AZ62:BC63"/>
    <mergeCell ref="BD62:BG63"/>
    <mergeCell ref="BH62:BO63"/>
    <mergeCell ref="L66:O67"/>
    <mergeCell ref="L68:O71"/>
    <mergeCell ref="P66:S67"/>
    <mergeCell ref="T66:W67"/>
    <mergeCell ref="X66:AA67"/>
    <mergeCell ref="AB66:AE67"/>
    <mergeCell ref="AF66:AI67"/>
    <mergeCell ref="AJ66:AM67"/>
    <mergeCell ref="AF34:AI35"/>
    <mergeCell ref="AJ34:AM35"/>
    <mergeCell ref="P68:S71"/>
    <mergeCell ref="T68:W71"/>
    <mergeCell ref="X68:AA71"/>
    <mergeCell ref="AB68:AE71"/>
    <mergeCell ref="AF68:AI71"/>
    <mergeCell ref="P60:S61"/>
    <mergeCell ref="T60:W61"/>
    <mergeCell ref="X60:AA61"/>
    <mergeCell ref="L64:O65"/>
    <mergeCell ref="P64:S65"/>
    <mergeCell ref="T64:W65"/>
    <mergeCell ref="X64:AA65"/>
    <mergeCell ref="AB64:AE65"/>
    <mergeCell ref="AF64:AI65"/>
    <mergeCell ref="BH60:BO61"/>
    <mergeCell ref="L62:O63"/>
    <mergeCell ref="P62:S63"/>
    <mergeCell ref="T62:W63"/>
    <mergeCell ref="X62:AA63"/>
    <mergeCell ref="AB62:AE63"/>
    <mergeCell ref="AF62:AI63"/>
    <mergeCell ref="AJ62:AM63"/>
    <mergeCell ref="AN62:AQ63"/>
    <mergeCell ref="AR62:AU63"/>
    <mergeCell ref="AJ60:AM61"/>
    <mergeCell ref="AN60:AQ61"/>
    <mergeCell ref="AR60:AU61"/>
    <mergeCell ref="AV60:AY61"/>
    <mergeCell ref="AZ60:BC61"/>
    <mergeCell ref="BD60:BG61"/>
    <mergeCell ref="L60:O61"/>
    <mergeCell ref="AB60:AE61"/>
    <mergeCell ref="AF60:AI61"/>
    <mergeCell ref="AN58:AQ59"/>
    <mergeCell ref="AR58:AU59"/>
    <mergeCell ref="AV58:AY59"/>
    <mergeCell ref="AZ58:BC59"/>
    <mergeCell ref="BD58:BG59"/>
    <mergeCell ref="BH58:BO59"/>
    <mergeCell ref="P58:S59"/>
    <mergeCell ref="T58:W59"/>
    <mergeCell ref="X58:AA59"/>
    <mergeCell ref="AB58:AE59"/>
    <mergeCell ref="AF58:AI59"/>
    <mergeCell ref="AJ58:AM59"/>
    <mergeCell ref="AN56:AQ57"/>
    <mergeCell ref="AR56:AU57"/>
    <mergeCell ref="AV56:AY57"/>
    <mergeCell ref="AZ56:BC57"/>
    <mergeCell ref="BD56:BG57"/>
    <mergeCell ref="BH56:BO57"/>
    <mergeCell ref="P56:S57"/>
    <mergeCell ref="T56:W57"/>
    <mergeCell ref="X56:AA57"/>
    <mergeCell ref="AB56:AE57"/>
    <mergeCell ref="AF56:AI57"/>
    <mergeCell ref="AJ56:AM57"/>
    <mergeCell ref="AN54:AQ55"/>
    <mergeCell ref="AR54:AU55"/>
    <mergeCell ref="AV54:AY55"/>
    <mergeCell ref="AZ54:BC55"/>
    <mergeCell ref="BD54:BG55"/>
    <mergeCell ref="BH54:BO55"/>
    <mergeCell ref="P54:S55"/>
    <mergeCell ref="T54:W55"/>
    <mergeCell ref="X54:AA55"/>
    <mergeCell ref="AB54:AE55"/>
    <mergeCell ref="AF54:AI55"/>
    <mergeCell ref="AJ54:AM55"/>
    <mergeCell ref="AV52:AY53"/>
    <mergeCell ref="AZ52:BC53"/>
    <mergeCell ref="BD52:BG53"/>
    <mergeCell ref="BH52:BO53"/>
    <mergeCell ref="P52:S53"/>
    <mergeCell ref="T52:W53"/>
    <mergeCell ref="X52:AA53"/>
    <mergeCell ref="AB52:AE53"/>
    <mergeCell ref="AF52:AI53"/>
    <mergeCell ref="AJ52:AM53"/>
    <mergeCell ref="B66:K71"/>
    <mergeCell ref="L48:O49"/>
    <mergeCell ref="P48:S49"/>
    <mergeCell ref="T48:W49"/>
    <mergeCell ref="X48:AA49"/>
    <mergeCell ref="AB48:AE49"/>
    <mergeCell ref="AF48:AI49"/>
    <mergeCell ref="P11:S13"/>
    <mergeCell ref="T11:W13"/>
    <mergeCell ref="X11:AA13"/>
    <mergeCell ref="AB11:AE13"/>
    <mergeCell ref="AF11:AI13"/>
    <mergeCell ref="B62:K63"/>
    <mergeCell ref="D34:K35"/>
    <mergeCell ref="B64:K65"/>
    <mergeCell ref="B11:K13"/>
    <mergeCell ref="L11:O13"/>
    <mergeCell ref="L52:O53"/>
    <mergeCell ref="L54:O55"/>
    <mergeCell ref="L56:O57"/>
    <mergeCell ref="L58:O59"/>
    <mergeCell ref="L50:O51"/>
    <mergeCell ref="P50:S51"/>
    <mergeCell ref="T50:W51"/>
    <mergeCell ref="D52:K53"/>
    <mergeCell ref="D54:K55"/>
    <mergeCell ref="D56:K57"/>
    <mergeCell ref="B48:C59"/>
    <mergeCell ref="D58:K59"/>
    <mergeCell ref="B60:K61"/>
    <mergeCell ref="AR46:AU47"/>
    <mergeCell ref="AV46:AY47"/>
    <mergeCell ref="AZ46:BC47"/>
    <mergeCell ref="AN50:AQ51"/>
    <mergeCell ref="AR50:AU51"/>
    <mergeCell ref="AV50:AY51"/>
    <mergeCell ref="AZ50:BC51"/>
    <mergeCell ref="X50:AA51"/>
    <mergeCell ref="AB50:AE51"/>
    <mergeCell ref="AF50:AI51"/>
    <mergeCell ref="AJ50:AM51"/>
    <mergeCell ref="AJ48:AM49"/>
    <mergeCell ref="AN48:AQ49"/>
    <mergeCell ref="AR48:AU49"/>
    <mergeCell ref="AV48:AY49"/>
    <mergeCell ref="AZ48:BC49"/>
    <mergeCell ref="AN52:AQ53"/>
    <mergeCell ref="AR52:AU53"/>
    <mergeCell ref="BD46:BG47"/>
    <mergeCell ref="BH46:BO47"/>
    <mergeCell ref="D48:K49"/>
    <mergeCell ref="D50:K51"/>
    <mergeCell ref="BD44:BG45"/>
    <mergeCell ref="BH44:BO45"/>
    <mergeCell ref="L46:O47"/>
    <mergeCell ref="P46:S47"/>
    <mergeCell ref="T46:W47"/>
    <mergeCell ref="X46:AA47"/>
    <mergeCell ref="AB46:AE47"/>
    <mergeCell ref="AF46:AI47"/>
    <mergeCell ref="AJ46:AM47"/>
    <mergeCell ref="AN46:AQ47"/>
    <mergeCell ref="AF44:AI45"/>
    <mergeCell ref="AJ44:AM45"/>
    <mergeCell ref="AN44:AQ45"/>
    <mergeCell ref="AR44:AU45"/>
    <mergeCell ref="AV44:AY45"/>
    <mergeCell ref="AZ44:BC45"/>
    <mergeCell ref="BD50:BG51"/>
    <mergeCell ref="BH50:BO51"/>
    <mergeCell ref="BH48:BO49"/>
    <mergeCell ref="BD48:BG49"/>
    <mergeCell ref="BD40:BG41"/>
    <mergeCell ref="BH40:BO41"/>
    <mergeCell ref="L42:O43"/>
    <mergeCell ref="P42:S43"/>
    <mergeCell ref="T42:W43"/>
    <mergeCell ref="X42:AA43"/>
    <mergeCell ref="AB42:AE43"/>
    <mergeCell ref="AF42:AI43"/>
    <mergeCell ref="AJ42:AM43"/>
    <mergeCell ref="AN42:AQ43"/>
    <mergeCell ref="AF40:AI41"/>
    <mergeCell ref="AJ40:AM41"/>
    <mergeCell ref="AN40:AQ41"/>
    <mergeCell ref="AR40:AU41"/>
    <mergeCell ref="AV40:AY41"/>
    <mergeCell ref="AZ40:BC41"/>
    <mergeCell ref="AR42:AU43"/>
    <mergeCell ref="AV42:AY43"/>
    <mergeCell ref="AZ42:BC43"/>
    <mergeCell ref="BD42:BG43"/>
    <mergeCell ref="BH42:BO43"/>
    <mergeCell ref="B40:K41"/>
    <mergeCell ref="B42:K43"/>
    <mergeCell ref="B44:K45"/>
    <mergeCell ref="B46:K47"/>
    <mergeCell ref="L40:O41"/>
    <mergeCell ref="P40:S41"/>
    <mergeCell ref="T40:W41"/>
    <mergeCell ref="X40:AA41"/>
    <mergeCell ref="AB40:AE41"/>
    <mergeCell ref="L44:O45"/>
    <mergeCell ref="P44:S45"/>
    <mergeCell ref="T44:W45"/>
    <mergeCell ref="X44:AA45"/>
    <mergeCell ref="AB44:AE45"/>
    <mergeCell ref="L38:O39"/>
    <mergeCell ref="P38:S39"/>
    <mergeCell ref="T38:W39"/>
    <mergeCell ref="X38:AA39"/>
    <mergeCell ref="AB38:AE39"/>
    <mergeCell ref="AF38:AI39"/>
    <mergeCell ref="BH38:BO39"/>
    <mergeCell ref="AJ38:AM39"/>
    <mergeCell ref="AN38:AQ39"/>
    <mergeCell ref="AR38:AU39"/>
    <mergeCell ref="AV38:AY39"/>
    <mergeCell ref="AZ38:BC39"/>
    <mergeCell ref="BD38:BG39"/>
    <mergeCell ref="AZ30:BC31"/>
    <mergeCell ref="BD30:BG31"/>
    <mergeCell ref="L32:O33"/>
    <mergeCell ref="P32:S33"/>
    <mergeCell ref="T32:W33"/>
    <mergeCell ref="X32:AA33"/>
    <mergeCell ref="AV36:AY37"/>
    <mergeCell ref="AZ36:BC37"/>
    <mergeCell ref="BD36:BG37"/>
    <mergeCell ref="L34:O35"/>
    <mergeCell ref="P34:S35"/>
    <mergeCell ref="T34:W35"/>
    <mergeCell ref="X34:AA35"/>
    <mergeCell ref="AB34:AE35"/>
    <mergeCell ref="X36:AA37"/>
    <mergeCell ref="AB36:AE37"/>
    <mergeCell ref="AF36:AI37"/>
    <mergeCell ref="AJ36:AM37"/>
    <mergeCell ref="AN36:AQ37"/>
    <mergeCell ref="AR36:AU37"/>
    <mergeCell ref="AN34:AQ35"/>
    <mergeCell ref="AR34:AU35"/>
    <mergeCell ref="AV34:AY35"/>
    <mergeCell ref="AZ34:BC35"/>
    <mergeCell ref="BH32:BO33"/>
    <mergeCell ref="AJ32:AM33"/>
    <mergeCell ref="AN32:AQ33"/>
    <mergeCell ref="AR32:AU33"/>
    <mergeCell ref="AV32:AY33"/>
    <mergeCell ref="AZ32:BC33"/>
    <mergeCell ref="BD32:BG33"/>
    <mergeCell ref="BH36:BO37"/>
    <mergeCell ref="D36:K37"/>
    <mergeCell ref="BH34:BO35"/>
    <mergeCell ref="BD34:BG35"/>
    <mergeCell ref="D38:K39"/>
    <mergeCell ref="B28:C39"/>
    <mergeCell ref="L28:O29"/>
    <mergeCell ref="P28:S29"/>
    <mergeCell ref="BD26:BG27"/>
    <mergeCell ref="AB32:AE33"/>
    <mergeCell ref="AF32:AI33"/>
    <mergeCell ref="L30:O31"/>
    <mergeCell ref="P30:S31"/>
    <mergeCell ref="T30:W31"/>
    <mergeCell ref="X30:AA31"/>
    <mergeCell ref="AB30:AE31"/>
    <mergeCell ref="AF30:AI31"/>
    <mergeCell ref="AJ30:AM31"/>
    <mergeCell ref="AN30:AQ31"/>
    <mergeCell ref="AR30:AU31"/>
    <mergeCell ref="AJ28:AM29"/>
    <mergeCell ref="AN28:AQ29"/>
    <mergeCell ref="AR28:AU29"/>
    <mergeCell ref="AV28:AY29"/>
    <mergeCell ref="L36:O37"/>
    <mergeCell ref="P36:S37"/>
    <mergeCell ref="T36:W37"/>
    <mergeCell ref="AV30:AY31"/>
    <mergeCell ref="BH26:BO27"/>
    <mergeCell ref="D28:K29"/>
    <mergeCell ref="D30:K31"/>
    <mergeCell ref="D32:K33"/>
    <mergeCell ref="T28:W29"/>
    <mergeCell ref="X28:AA29"/>
    <mergeCell ref="AB28:AE29"/>
    <mergeCell ref="AF28:AI29"/>
    <mergeCell ref="AF26:AI27"/>
    <mergeCell ref="AJ26:AM27"/>
    <mergeCell ref="AN26:AQ27"/>
    <mergeCell ref="AR26:AU27"/>
    <mergeCell ref="AV26:AY27"/>
    <mergeCell ref="AZ26:BC27"/>
    <mergeCell ref="B26:K27"/>
    <mergeCell ref="L26:O27"/>
    <mergeCell ref="P26:S27"/>
    <mergeCell ref="T26:W27"/>
    <mergeCell ref="X26:AA27"/>
    <mergeCell ref="AB26:AE27"/>
    <mergeCell ref="BH28:BO29"/>
    <mergeCell ref="AZ28:BC29"/>
    <mergeCell ref="BD28:BG29"/>
    <mergeCell ref="BH30:BO31"/>
    <mergeCell ref="B24:K25"/>
    <mergeCell ref="L24:O25"/>
    <mergeCell ref="P24:S25"/>
    <mergeCell ref="T24:W25"/>
    <mergeCell ref="X24:AA25"/>
    <mergeCell ref="AB24:AE25"/>
    <mergeCell ref="AF24:AI25"/>
    <mergeCell ref="AJ24:AM25"/>
    <mergeCell ref="AF22:AI23"/>
    <mergeCell ref="AJ22:AM23"/>
    <mergeCell ref="B22:K23"/>
    <mergeCell ref="L22:O23"/>
    <mergeCell ref="BD20:BG21"/>
    <mergeCell ref="AN24:AQ25"/>
    <mergeCell ref="AR24:AU25"/>
    <mergeCell ref="AV24:AY25"/>
    <mergeCell ref="AZ24:BC25"/>
    <mergeCell ref="BD24:BG25"/>
    <mergeCell ref="BH24:BO25"/>
    <mergeCell ref="BD22:BG23"/>
    <mergeCell ref="BH22:BO23"/>
    <mergeCell ref="AN22:AQ23"/>
    <mergeCell ref="AR22:AU23"/>
    <mergeCell ref="AV22:AY23"/>
    <mergeCell ref="AZ22:BC23"/>
    <mergeCell ref="AZ18:BC19"/>
    <mergeCell ref="B18:K19"/>
    <mergeCell ref="L18:O19"/>
    <mergeCell ref="P18:S19"/>
    <mergeCell ref="T18:W19"/>
    <mergeCell ref="X18:AA19"/>
    <mergeCell ref="AB18:AE19"/>
    <mergeCell ref="P22:S23"/>
    <mergeCell ref="T22:W23"/>
    <mergeCell ref="X22:AA23"/>
    <mergeCell ref="AB22:AE23"/>
    <mergeCell ref="AN20:AQ21"/>
    <mergeCell ref="AR20:AU21"/>
    <mergeCell ref="AV20:AY21"/>
    <mergeCell ref="AZ20:BC21"/>
    <mergeCell ref="X20:AA21"/>
    <mergeCell ref="AB20:AE21"/>
    <mergeCell ref="AF20:AI21"/>
    <mergeCell ref="AJ20:AM21"/>
    <mergeCell ref="AF18:AI19"/>
    <mergeCell ref="AJ18:AM19"/>
    <mergeCell ref="AN18:AQ19"/>
    <mergeCell ref="AR18:AU19"/>
    <mergeCell ref="AV18:AY19"/>
    <mergeCell ref="AN14:AQ15"/>
    <mergeCell ref="AR14:AU15"/>
    <mergeCell ref="AV14:AY15"/>
    <mergeCell ref="AZ14:BC15"/>
    <mergeCell ref="BD14:BG15"/>
    <mergeCell ref="BH14:BO15"/>
    <mergeCell ref="B14:K15"/>
    <mergeCell ref="L14:O15"/>
    <mergeCell ref="P14:S15"/>
    <mergeCell ref="T14:W15"/>
    <mergeCell ref="X14:AA15"/>
    <mergeCell ref="AB14:AE15"/>
    <mergeCell ref="AF14:AI15"/>
    <mergeCell ref="AJ14:AM15"/>
    <mergeCell ref="AN11:AQ13"/>
    <mergeCell ref="AR11:AU13"/>
    <mergeCell ref="AV11:AY13"/>
    <mergeCell ref="AZ11:BC13"/>
    <mergeCell ref="B1:BO4"/>
    <mergeCell ref="AP6:BI7"/>
    <mergeCell ref="AP8:BI9"/>
    <mergeCell ref="BJ6:BO7"/>
    <mergeCell ref="BJ8:BO9"/>
    <mergeCell ref="B6:Q7"/>
    <mergeCell ref="B8:Q9"/>
    <mergeCell ref="BD11:BG13"/>
    <mergeCell ref="BH11:BO13"/>
    <mergeCell ref="AJ11:AM13"/>
    <mergeCell ref="R8:AC9"/>
    <mergeCell ref="AD8:AO9"/>
    <mergeCell ref="R6:AC7"/>
    <mergeCell ref="AD6:AO7"/>
    <mergeCell ref="BQ24:BQ26"/>
    <mergeCell ref="BR24:BR26"/>
    <mergeCell ref="BS24:BS26"/>
    <mergeCell ref="AR16:AU17"/>
    <mergeCell ref="AV16:AY17"/>
    <mergeCell ref="AZ16:BC17"/>
    <mergeCell ref="BD16:BG17"/>
    <mergeCell ref="BH16:BO17"/>
    <mergeCell ref="B16:K17"/>
    <mergeCell ref="L16:O17"/>
    <mergeCell ref="P16:S17"/>
    <mergeCell ref="T16:W17"/>
    <mergeCell ref="X16:AA17"/>
    <mergeCell ref="AB16:AE17"/>
    <mergeCell ref="AF16:AI17"/>
    <mergeCell ref="AJ16:AM17"/>
    <mergeCell ref="AN16:AQ17"/>
    <mergeCell ref="BH20:BO21"/>
    <mergeCell ref="BD18:BG19"/>
    <mergeCell ref="BH18:BO19"/>
    <mergeCell ref="B20:K21"/>
    <mergeCell ref="L20:O21"/>
    <mergeCell ref="P20:S21"/>
    <mergeCell ref="T20:W21"/>
  </mergeCells>
  <phoneticPr fontId="1"/>
  <pageMargins left="0.31496062992125984" right="0.31496062992125984" top="0.35433070866141736" bottom="0.35433070866141736" header="0.31496062992125984" footer="0.31496062992125984"/>
  <pageSetup paperSize="9" scale="93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898CB-5AE6-4672-B7EC-D8A3D4BABDC0}">
  <sheetPr>
    <tabColor theme="0" tint="-0.499984740745262"/>
  </sheetPr>
  <dimension ref="A1:D99"/>
  <sheetViews>
    <sheetView zoomScale="130" zoomScaleNormal="130" workbookViewId="0">
      <selection activeCell="D3" sqref="D3"/>
    </sheetView>
  </sheetViews>
  <sheetFormatPr defaultColWidth="8.5" defaultRowHeight="14.25" x14ac:dyDescent="0.25"/>
  <cols>
    <col min="1" max="1" width="13" customWidth="1"/>
    <col min="2" max="3" width="13.25" customWidth="1"/>
    <col min="4" max="4" width="13.125" customWidth="1"/>
  </cols>
  <sheetData>
    <row r="1" spans="1:4" x14ac:dyDescent="0.25">
      <c r="A1" s="257" t="s">
        <v>109</v>
      </c>
      <c r="B1" s="257"/>
      <c r="C1" s="257" t="s">
        <v>110</v>
      </c>
      <c r="D1" s="257"/>
    </row>
    <row r="2" spans="1:4" s="4" customFormat="1" ht="16.5" customHeight="1" x14ac:dyDescent="0.25">
      <c r="A2" s="31" t="s">
        <v>111</v>
      </c>
      <c r="B2" s="32" t="s">
        <v>112</v>
      </c>
      <c r="C2" s="32" t="s">
        <v>112</v>
      </c>
      <c r="D2" s="48" t="s">
        <v>113</v>
      </c>
    </row>
    <row r="3" spans="1:4" x14ac:dyDescent="0.25">
      <c r="A3" s="33" t="s">
        <v>114</v>
      </c>
      <c r="B3" s="33">
        <v>889</v>
      </c>
      <c r="C3" s="34">
        <v>920</v>
      </c>
      <c r="D3" s="35">
        <v>44836</v>
      </c>
    </row>
    <row r="4" spans="1:4" x14ac:dyDescent="0.25">
      <c r="A4" s="33" t="s">
        <v>115</v>
      </c>
      <c r="B4" s="33">
        <v>822</v>
      </c>
      <c r="C4" s="34">
        <v>853</v>
      </c>
      <c r="D4" s="36">
        <v>44839</v>
      </c>
    </row>
    <row r="5" spans="1:4" x14ac:dyDescent="0.25">
      <c r="A5" s="33" t="s">
        <v>116</v>
      </c>
      <c r="B5" s="33">
        <v>821</v>
      </c>
      <c r="C5" s="34">
        <v>854</v>
      </c>
      <c r="D5" s="36">
        <v>44854</v>
      </c>
    </row>
    <row r="6" spans="1:4" x14ac:dyDescent="0.25">
      <c r="A6" s="33" t="s">
        <v>117</v>
      </c>
      <c r="B6" s="33">
        <v>853</v>
      </c>
      <c r="C6" s="34">
        <v>883</v>
      </c>
      <c r="D6" s="36">
        <v>44835</v>
      </c>
    </row>
    <row r="7" spans="1:4" x14ac:dyDescent="0.25">
      <c r="A7" s="33" t="s">
        <v>118</v>
      </c>
      <c r="B7" s="33">
        <v>822</v>
      </c>
      <c r="C7" s="34">
        <v>853</v>
      </c>
      <c r="D7" s="36">
        <v>44835</v>
      </c>
    </row>
    <row r="8" spans="1:4" x14ac:dyDescent="0.25">
      <c r="A8" s="33" t="s">
        <v>3</v>
      </c>
      <c r="B8" s="33">
        <v>822</v>
      </c>
      <c r="C8" s="34">
        <v>854</v>
      </c>
      <c r="D8" s="36">
        <v>44840</v>
      </c>
    </row>
    <row r="9" spans="1:4" x14ac:dyDescent="0.25">
      <c r="A9" s="33" t="s">
        <v>119</v>
      </c>
      <c r="B9" s="33">
        <v>828</v>
      </c>
      <c r="C9" s="34">
        <v>858</v>
      </c>
      <c r="D9" s="36">
        <v>44840</v>
      </c>
    </row>
    <row r="10" spans="1:4" x14ac:dyDescent="0.25">
      <c r="A10" s="33" t="s">
        <v>120</v>
      </c>
      <c r="B10" s="33">
        <v>879</v>
      </c>
      <c r="C10" s="34">
        <v>911</v>
      </c>
      <c r="D10" s="36">
        <v>44835</v>
      </c>
    </row>
    <row r="11" spans="1:4" x14ac:dyDescent="0.25">
      <c r="A11" s="33" t="s">
        <v>121</v>
      </c>
      <c r="B11" s="33">
        <v>882</v>
      </c>
      <c r="C11" s="34">
        <v>913</v>
      </c>
      <c r="D11" s="36">
        <v>44835</v>
      </c>
    </row>
    <row r="12" spans="1:4" x14ac:dyDescent="0.25">
      <c r="A12" s="33" t="s">
        <v>122</v>
      </c>
      <c r="B12" s="33">
        <v>865</v>
      </c>
      <c r="C12" s="34">
        <v>895</v>
      </c>
      <c r="D12" s="36">
        <v>44842</v>
      </c>
    </row>
    <row r="13" spans="1:4" x14ac:dyDescent="0.25">
      <c r="A13" s="33" t="s">
        <v>123</v>
      </c>
      <c r="B13" s="33">
        <v>956</v>
      </c>
      <c r="C13" s="34">
        <v>987</v>
      </c>
      <c r="D13" s="36">
        <v>44835</v>
      </c>
    </row>
    <row r="14" spans="1:4" x14ac:dyDescent="0.25">
      <c r="A14" s="33" t="s">
        <v>124</v>
      </c>
      <c r="B14" s="33">
        <v>953</v>
      </c>
      <c r="C14" s="34">
        <v>984</v>
      </c>
      <c r="D14" s="36">
        <v>44835</v>
      </c>
    </row>
    <row r="15" spans="1:4" x14ac:dyDescent="0.25">
      <c r="A15" s="33" t="s">
        <v>125</v>
      </c>
      <c r="B15" s="37">
        <v>1041</v>
      </c>
      <c r="C15" s="34">
        <v>1072</v>
      </c>
      <c r="D15" s="36">
        <v>44835</v>
      </c>
    </row>
    <row r="16" spans="1:4" x14ac:dyDescent="0.25">
      <c r="A16" s="33" t="s">
        <v>126</v>
      </c>
      <c r="B16" s="37">
        <v>1040</v>
      </c>
      <c r="C16" s="34">
        <v>1071</v>
      </c>
      <c r="D16" s="36">
        <v>44835</v>
      </c>
    </row>
    <row r="17" spans="1:4" x14ac:dyDescent="0.25">
      <c r="A17" s="33" t="s">
        <v>127</v>
      </c>
      <c r="B17" s="33">
        <v>859</v>
      </c>
      <c r="C17" s="34">
        <v>890</v>
      </c>
      <c r="D17" s="36">
        <v>44835</v>
      </c>
    </row>
    <row r="18" spans="1:4" x14ac:dyDescent="0.25">
      <c r="A18" s="33" t="s">
        <v>128</v>
      </c>
      <c r="B18" s="33">
        <v>877</v>
      </c>
      <c r="C18" s="34">
        <v>908</v>
      </c>
      <c r="D18" s="36">
        <v>44835</v>
      </c>
    </row>
    <row r="19" spans="1:4" x14ac:dyDescent="0.25">
      <c r="A19" s="33" t="s">
        <v>129</v>
      </c>
      <c r="B19" s="33">
        <v>861</v>
      </c>
      <c r="C19" s="34">
        <v>891</v>
      </c>
      <c r="D19" s="36">
        <v>44842</v>
      </c>
    </row>
    <row r="20" spans="1:4" x14ac:dyDescent="0.25">
      <c r="A20" s="33" t="s">
        <v>130</v>
      </c>
      <c r="B20" s="33">
        <v>858</v>
      </c>
      <c r="C20" s="34">
        <v>888</v>
      </c>
      <c r="D20" s="36">
        <v>44836</v>
      </c>
    </row>
    <row r="21" spans="1:4" x14ac:dyDescent="0.25">
      <c r="A21" s="33" t="s">
        <v>131</v>
      </c>
      <c r="B21" s="33">
        <v>866</v>
      </c>
      <c r="C21" s="34">
        <v>898</v>
      </c>
      <c r="D21" s="36">
        <v>44854</v>
      </c>
    </row>
    <row r="22" spans="1:4" x14ac:dyDescent="0.25">
      <c r="A22" s="33" t="s">
        <v>132</v>
      </c>
      <c r="B22" s="33">
        <v>877</v>
      </c>
      <c r="C22" s="34">
        <v>908</v>
      </c>
      <c r="D22" s="36">
        <v>44835</v>
      </c>
    </row>
    <row r="23" spans="1:4" x14ac:dyDescent="0.25">
      <c r="A23" s="33" t="s">
        <v>133</v>
      </c>
      <c r="B23" s="33">
        <v>880</v>
      </c>
      <c r="C23" s="34">
        <v>910</v>
      </c>
      <c r="D23" s="36">
        <v>44835</v>
      </c>
    </row>
    <row r="24" spans="1:4" x14ac:dyDescent="0.25">
      <c r="A24" s="33" t="s">
        <v>134</v>
      </c>
      <c r="B24" s="33">
        <v>913</v>
      </c>
      <c r="C24" s="34">
        <v>944</v>
      </c>
      <c r="D24" s="36">
        <v>44839</v>
      </c>
    </row>
    <row r="25" spans="1:4" x14ac:dyDescent="0.25">
      <c r="A25" s="33" t="s">
        <v>135</v>
      </c>
      <c r="B25" s="33">
        <v>955</v>
      </c>
      <c r="C25" s="34">
        <v>986</v>
      </c>
      <c r="D25" s="36">
        <v>44835</v>
      </c>
    </row>
    <row r="26" spans="1:4" x14ac:dyDescent="0.25">
      <c r="A26" s="33" t="s">
        <v>136</v>
      </c>
      <c r="B26" s="33">
        <v>902</v>
      </c>
      <c r="C26" s="34">
        <v>933</v>
      </c>
      <c r="D26" s="36">
        <v>44835</v>
      </c>
    </row>
    <row r="27" spans="1:4" x14ac:dyDescent="0.25">
      <c r="A27" s="33" t="s">
        <v>137</v>
      </c>
      <c r="B27" s="33">
        <v>896</v>
      </c>
      <c r="C27" s="34">
        <v>927</v>
      </c>
      <c r="D27" s="36">
        <v>44840</v>
      </c>
    </row>
    <row r="28" spans="1:4" x14ac:dyDescent="0.25">
      <c r="A28" s="33" t="s">
        <v>138</v>
      </c>
      <c r="B28" s="33">
        <v>937</v>
      </c>
      <c r="C28" s="34">
        <v>968</v>
      </c>
      <c r="D28" s="36">
        <v>44843</v>
      </c>
    </row>
    <row r="29" spans="1:4" x14ac:dyDescent="0.25">
      <c r="A29" s="33" t="s">
        <v>139</v>
      </c>
      <c r="B29" s="33">
        <v>992</v>
      </c>
      <c r="C29" s="34">
        <v>1023</v>
      </c>
      <c r="D29" s="36">
        <v>44835</v>
      </c>
    </row>
    <row r="30" spans="1:4" x14ac:dyDescent="0.25">
      <c r="A30" s="33" t="s">
        <v>140</v>
      </c>
      <c r="B30" s="33">
        <v>928</v>
      </c>
      <c r="C30" s="34">
        <v>960</v>
      </c>
      <c r="D30" s="36">
        <v>44835</v>
      </c>
    </row>
    <row r="31" spans="1:4" x14ac:dyDescent="0.25">
      <c r="A31" s="33" t="s">
        <v>141</v>
      </c>
      <c r="B31" s="33">
        <v>866</v>
      </c>
      <c r="C31" s="34">
        <v>896</v>
      </c>
      <c r="D31" s="36">
        <v>44835</v>
      </c>
    </row>
    <row r="32" spans="1:4" x14ac:dyDescent="0.25">
      <c r="A32" s="33" t="s">
        <v>142</v>
      </c>
      <c r="B32" s="33">
        <v>859</v>
      </c>
      <c r="C32" s="34">
        <v>889</v>
      </c>
      <c r="D32" s="36">
        <v>44835</v>
      </c>
    </row>
    <row r="33" spans="1:4" x14ac:dyDescent="0.25">
      <c r="A33" s="33" t="s">
        <v>143</v>
      </c>
      <c r="B33" s="33">
        <v>821</v>
      </c>
      <c r="C33" s="34">
        <v>854</v>
      </c>
      <c r="D33" s="36">
        <v>44840</v>
      </c>
    </row>
    <row r="34" spans="1:4" x14ac:dyDescent="0.25">
      <c r="A34" s="33" t="s">
        <v>144</v>
      </c>
      <c r="B34" s="33">
        <v>824</v>
      </c>
      <c r="C34" s="34">
        <v>857</v>
      </c>
      <c r="D34" s="36">
        <v>44839</v>
      </c>
    </row>
    <row r="35" spans="1:4" x14ac:dyDescent="0.25">
      <c r="A35" s="33" t="s">
        <v>145</v>
      </c>
      <c r="B35" s="33">
        <v>862</v>
      </c>
      <c r="C35" s="34">
        <v>892</v>
      </c>
      <c r="D35" s="36">
        <v>44835</v>
      </c>
    </row>
    <row r="36" spans="1:4" x14ac:dyDescent="0.25">
      <c r="A36" s="33" t="s">
        <v>146</v>
      </c>
      <c r="B36" s="33">
        <v>899</v>
      </c>
      <c r="C36" s="34">
        <v>930</v>
      </c>
      <c r="D36" s="36">
        <v>44835</v>
      </c>
    </row>
    <row r="37" spans="1:4" x14ac:dyDescent="0.25">
      <c r="A37" s="33" t="s">
        <v>147</v>
      </c>
      <c r="B37" s="33">
        <v>857</v>
      </c>
      <c r="C37" s="34">
        <v>888</v>
      </c>
      <c r="D37" s="36">
        <v>44847</v>
      </c>
    </row>
    <row r="38" spans="1:4" x14ac:dyDescent="0.25">
      <c r="A38" s="33" t="s">
        <v>148</v>
      </c>
      <c r="B38" s="33">
        <v>824</v>
      </c>
      <c r="C38" s="34">
        <v>855</v>
      </c>
      <c r="D38" s="36">
        <v>44840</v>
      </c>
    </row>
    <row r="39" spans="1:4" x14ac:dyDescent="0.25">
      <c r="A39" s="33" t="s">
        <v>149</v>
      </c>
      <c r="B39" s="33">
        <v>848</v>
      </c>
      <c r="C39" s="34">
        <v>878</v>
      </c>
      <c r="D39" s="36">
        <v>44835</v>
      </c>
    </row>
    <row r="40" spans="1:4" x14ac:dyDescent="0.25">
      <c r="A40" s="33" t="s">
        <v>150</v>
      </c>
      <c r="B40" s="33">
        <v>821</v>
      </c>
      <c r="C40" s="34">
        <v>853</v>
      </c>
      <c r="D40" s="36">
        <v>44839</v>
      </c>
    </row>
    <row r="41" spans="1:4" x14ac:dyDescent="0.25">
      <c r="A41" s="33" t="s">
        <v>151</v>
      </c>
      <c r="B41" s="33">
        <v>820</v>
      </c>
      <c r="C41" s="34">
        <v>853</v>
      </c>
      <c r="D41" s="36">
        <v>44843</v>
      </c>
    </row>
    <row r="42" spans="1:4" x14ac:dyDescent="0.25">
      <c r="A42" s="33" t="s">
        <v>152</v>
      </c>
      <c r="B42" s="33">
        <v>870</v>
      </c>
      <c r="C42" s="34">
        <v>900</v>
      </c>
      <c r="D42" s="36">
        <v>44842</v>
      </c>
    </row>
    <row r="43" spans="1:4" x14ac:dyDescent="0.25">
      <c r="A43" s="33" t="s">
        <v>153</v>
      </c>
      <c r="B43" s="33">
        <v>821</v>
      </c>
      <c r="C43" s="34">
        <v>853</v>
      </c>
      <c r="D43" s="36">
        <v>44836</v>
      </c>
    </row>
    <row r="44" spans="1:4" x14ac:dyDescent="0.25">
      <c r="A44" s="33" t="s">
        <v>154</v>
      </c>
      <c r="B44" s="33">
        <v>821</v>
      </c>
      <c r="C44" s="34">
        <v>853</v>
      </c>
      <c r="D44" s="36">
        <v>44842</v>
      </c>
    </row>
    <row r="45" spans="1:4" x14ac:dyDescent="0.25">
      <c r="A45" s="33" t="s">
        <v>155</v>
      </c>
      <c r="B45" s="33">
        <v>821</v>
      </c>
      <c r="C45" s="34">
        <v>853</v>
      </c>
      <c r="D45" s="36">
        <v>44835</v>
      </c>
    </row>
    <row r="46" spans="1:4" x14ac:dyDescent="0.25">
      <c r="A46" s="33" t="s">
        <v>156</v>
      </c>
      <c r="B46" s="33">
        <v>822</v>
      </c>
      <c r="C46" s="34">
        <v>854</v>
      </c>
      <c r="D46" s="36">
        <v>44839</v>
      </c>
    </row>
    <row r="47" spans="1:4" x14ac:dyDescent="0.25">
      <c r="A47" s="33" t="s">
        <v>157</v>
      </c>
      <c r="B47" s="33">
        <v>821</v>
      </c>
      <c r="C47" s="34">
        <v>853</v>
      </c>
      <c r="D47" s="36">
        <v>44840</v>
      </c>
    </row>
    <row r="48" spans="1:4" x14ac:dyDescent="0.25">
      <c r="A48" s="33" t="s">
        <v>158</v>
      </c>
      <c r="B48" s="33">
        <v>821</v>
      </c>
      <c r="C48" s="34">
        <v>853</v>
      </c>
      <c r="D48" s="36">
        <v>44840</v>
      </c>
    </row>
    <row r="49" spans="1:4" x14ac:dyDescent="0.25">
      <c r="A49" s="33" t="s">
        <v>159</v>
      </c>
      <c r="B49" s="33">
        <v>820</v>
      </c>
      <c r="C49" s="34">
        <v>853</v>
      </c>
      <c r="D49" s="36">
        <v>44840</v>
      </c>
    </row>
    <row r="53" spans="1:4" x14ac:dyDescent="0.25">
      <c r="A53" s="39"/>
    </row>
    <row r="54" spans="1:4" x14ac:dyDescent="0.25">
      <c r="A54" s="39"/>
    </row>
    <row r="55" spans="1:4" x14ac:dyDescent="0.25">
      <c r="A55" s="39"/>
    </row>
    <row r="56" spans="1:4" x14ac:dyDescent="0.25">
      <c r="A56" s="39"/>
    </row>
    <row r="57" spans="1:4" x14ac:dyDescent="0.25">
      <c r="A57" s="39"/>
    </row>
    <row r="58" spans="1:4" x14ac:dyDescent="0.25">
      <c r="A58" s="39"/>
    </row>
    <row r="59" spans="1:4" x14ac:dyDescent="0.25">
      <c r="A59" s="39"/>
    </row>
    <row r="60" spans="1:4" x14ac:dyDescent="0.25">
      <c r="A60" s="39"/>
    </row>
    <row r="61" spans="1:4" x14ac:dyDescent="0.25">
      <c r="A61" s="39"/>
    </row>
    <row r="62" spans="1:4" x14ac:dyDescent="0.25">
      <c r="A62" s="39"/>
    </row>
    <row r="63" spans="1:4" x14ac:dyDescent="0.25">
      <c r="A63" s="39"/>
    </row>
    <row r="64" spans="1:4" x14ac:dyDescent="0.25">
      <c r="A64" s="39"/>
    </row>
    <row r="65" spans="1:1" x14ac:dyDescent="0.25">
      <c r="A65" s="39"/>
    </row>
    <row r="66" spans="1:1" x14ac:dyDescent="0.25">
      <c r="A66" s="39"/>
    </row>
    <row r="67" spans="1:1" x14ac:dyDescent="0.25">
      <c r="A67" s="39"/>
    </row>
    <row r="68" spans="1:1" x14ac:dyDescent="0.25">
      <c r="A68" s="39"/>
    </row>
    <row r="69" spans="1:1" x14ac:dyDescent="0.25">
      <c r="A69" s="39"/>
    </row>
    <row r="70" spans="1:1" x14ac:dyDescent="0.25">
      <c r="A70" s="39"/>
    </row>
    <row r="71" spans="1:1" x14ac:dyDescent="0.25">
      <c r="A71" s="39"/>
    </row>
    <row r="72" spans="1:1" x14ac:dyDescent="0.25">
      <c r="A72" s="39"/>
    </row>
    <row r="73" spans="1:1" x14ac:dyDescent="0.25">
      <c r="A73" s="39"/>
    </row>
    <row r="74" spans="1:1" x14ac:dyDescent="0.25">
      <c r="A74" s="39"/>
    </row>
    <row r="75" spans="1:1" x14ac:dyDescent="0.25">
      <c r="A75" s="39"/>
    </row>
    <row r="76" spans="1:1" x14ac:dyDescent="0.25">
      <c r="A76" s="39"/>
    </row>
    <row r="77" spans="1:1" x14ac:dyDescent="0.25">
      <c r="A77" s="39"/>
    </row>
    <row r="78" spans="1:1" x14ac:dyDescent="0.25">
      <c r="A78" s="39"/>
    </row>
    <row r="79" spans="1:1" x14ac:dyDescent="0.25">
      <c r="A79" s="39"/>
    </row>
    <row r="80" spans="1:1" x14ac:dyDescent="0.25">
      <c r="A80" s="39"/>
    </row>
    <row r="81" spans="1:1" x14ac:dyDescent="0.25">
      <c r="A81" s="39"/>
    </row>
    <row r="82" spans="1:1" x14ac:dyDescent="0.25">
      <c r="A82" s="39"/>
    </row>
    <row r="83" spans="1:1" x14ac:dyDescent="0.25">
      <c r="A83" s="39"/>
    </row>
    <row r="84" spans="1:1" x14ac:dyDescent="0.25">
      <c r="A84" s="39"/>
    </row>
    <row r="85" spans="1:1" x14ac:dyDescent="0.25">
      <c r="A85" s="39"/>
    </row>
    <row r="86" spans="1:1" x14ac:dyDescent="0.25">
      <c r="A86" s="39"/>
    </row>
    <row r="87" spans="1:1" x14ac:dyDescent="0.25">
      <c r="A87" s="39"/>
    </row>
    <row r="88" spans="1:1" x14ac:dyDescent="0.25">
      <c r="A88" s="39"/>
    </row>
    <row r="89" spans="1:1" x14ac:dyDescent="0.25">
      <c r="A89" s="39"/>
    </row>
    <row r="90" spans="1:1" x14ac:dyDescent="0.25">
      <c r="A90" s="39"/>
    </row>
    <row r="91" spans="1:1" x14ac:dyDescent="0.25">
      <c r="A91" s="39"/>
    </row>
    <row r="92" spans="1:1" x14ac:dyDescent="0.25">
      <c r="A92" s="39"/>
    </row>
    <row r="93" spans="1:1" x14ac:dyDescent="0.25">
      <c r="A93" s="39"/>
    </row>
    <row r="94" spans="1:1" x14ac:dyDescent="0.25">
      <c r="A94" s="39"/>
    </row>
    <row r="95" spans="1:1" x14ac:dyDescent="0.25">
      <c r="A95" s="39"/>
    </row>
    <row r="96" spans="1:1" x14ac:dyDescent="0.25">
      <c r="A96" s="39"/>
    </row>
    <row r="97" spans="1:1" x14ac:dyDescent="0.25">
      <c r="A97" s="39"/>
    </row>
    <row r="98" spans="1:1" x14ac:dyDescent="0.25">
      <c r="A98" s="39"/>
    </row>
    <row r="99" spans="1:1" x14ac:dyDescent="0.25">
      <c r="A99" s="39"/>
    </row>
  </sheetData>
  <mergeCells count="2">
    <mergeCell ref="A1:B1"/>
    <mergeCell ref="C1:D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50</vt:i4>
      </vt:variant>
    </vt:vector>
  </HeadingPairs>
  <TitlesOfParts>
    <vt:vector size="54" baseType="lpstr">
      <vt:lpstr>【賃上げ】セルフチェックシート（0608修正版）</vt:lpstr>
      <vt:lpstr>参考 様式第8別紙5</vt:lpstr>
      <vt:lpstr>【サンプル】賃金台帳</vt:lpstr>
      <vt:lpstr>※参考参照データ</vt:lpstr>
      <vt:lpstr>【サンプル】賃金台帳!Print_Area</vt:lpstr>
      <vt:lpstr>'【賃上げ】セルフチェックシート（0608修正版）'!Print_Area</vt:lpstr>
      <vt:lpstr>※参考参照データ!愛__知</vt:lpstr>
      <vt:lpstr>※参考参照データ!愛__媛</vt:lpstr>
      <vt:lpstr>※参考参照データ!茨__城</vt:lpstr>
      <vt:lpstr>※参考参照データ!岡__山</vt:lpstr>
      <vt:lpstr>※参考参照データ!沖__縄</vt:lpstr>
      <vt:lpstr>※参考参照データ!岩__手</vt:lpstr>
      <vt:lpstr>※参考参照データ!岐__阜</vt:lpstr>
      <vt:lpstr>※参考参照データ!宮__崎</vt:lpstr>
      <vt:lpstr>※参考参照データ!宮__城</vt:lpstr>
      <vt:lpstr>※参考参照データ!京__都</vt:lpstr>
      <vt:lpstr>※参考参照データ!熊__本</vt:lpstr>
      <vt:lpstr>※参考参照データ!群__馬</vt:lpstr>
      <vt:lpstr>※参考参照データ!広__島</vt:lpstr>
      <vt:lpstr>※参考参照データ!香__川</vt:lpstr>
      <vt:lpstr>※参考参照データ!高__知</vt:lpstr>
      <vt:lpstr>※参考参照データ!佐__賀</vt:lpstr>
      <vt:lpstr>※参考参照データ!埼__玉</vt:lpstr>
      <vt:lpstr>※参考参照データ!三__重</vt:lpstr>
      <vt:lpstr>※参考参照データ!山__形</vt:lpstr>
      <vt:lpstr>※参考参照データ!山__口</vt:lpstr>
      <vt:lpstr>※参考参照データ!山__梨</vt:lpstr>
      <vt:lpstr>※参考参照データ!滋__賀</vt:lpstr>
      <vt:lpstr>※参考参照データ!鹿児島</vt:lpstr>
      <vt:lpstr>※参考参照データ!秋__田</vt:lpstr>
      <vt:lpstr>※参考参照データ!新__潟</vt:lpstr>
      <vt:lpstr>※参考参照データ!神奈川</vt:lpstr>
      <vt:lpstr>※参考参照データ!青__森</vt:lpstr>
      <vt:lpstr>※参考参照データ!静__岡</vt:lpstr>
      <vt:lpstr>※参考参照データ!石__川</vt:lpstr>
      <vt:lpstr>※参考参照データ!千__葉</vt:lpstr>
      <vt:lpstr>※参考参照データ!大__阪</vt:lpstr>
      <vt:lpstr>※参考参照データ!大__分</vt:lpstr>
      <vt:lpstr>※参考参照データ!長__崎</vt:lpstr>
      <vt:lpstr>※参考参照データ!長__野</vt:lpstr>
      <vt:lpstr>※参考参照データ!鳥__取</vt:lpstr>
      <vt:lpstr>※参考参照データ!都道府県名</vt:lpstr>
      <vt:lpstr>※参考参照データ!島__根</vt:lpstr>
      <vt:lpstr>※参考参照データ!東__京</vt:lpstr>
      <vt:lpstr>※参考参照データ!徳__島</vt:lpstr>
      <vt:lpstr>※参考参照データ!栃__木</vt:lpstr>
      <vt:lpstr>※参考参照データ!奈__良</vt:lpstr>
      <vt:lpstr>※参考参照データ!富__山</vt:lpstr>
      <vt:lpstr>※参考参照データ!福__井</vt:lpstr>
      <vt:lpstr>※参考参照データ!福__岡</vt:lpstr>
      <vt:lpstr>※参考参照データ!福__島</vt:lpstr>
      <vt:lpstr>※参考参照データ!兵__庫</vt:lpstr>
      <vt:lpstr>※参考参照データ!北海道</vt:lpstr>
      <vt:lpstr>※参考参照データ!和歌山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</dc:creator>
  <cp:keywords/>
  <dc:description/>
  <cp:lastModifiedBy>持続化補助金　新潟地方事務局</cp:lastModifiedBy>
  <cp:revision/>
  <cp:lastPrinted>2023-01-10T00:12:02Z</cp:lastPrinted>
  <dcterms:created xsi:type="dcterms:W3CDTF">2019-11-13T06:21:22Z</dcterms:created>
  <dcterms:modified xsi:type="dcterms:W3CDTF">2023-07-28T00:55:51Z</dcterms:modified>
  <cp:category/>
  <cp:contentStatus/>
</cp:coreProperties>
</file>